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<sst xmlns="http://schemas.openxmlformats.org/spreadsheetml/2006/main" count="88" uniqueCount="32">
  <si>
    <t>2024年4月长兴县高龄老人补贴资金下拨汇总表</t>
  </si>
  <si>
    <t>序号</t>
  </si>
  <si>
    <t>乡镇街道</t>
  </si>
  <si>
    <t>80周岁高龄老人（人）</t>
  </si>
  <si>
    <t>金额(元)</t>
  </si>
  <si>
    <t>90周岁高龄老人(人)</t>
  </si>
  <si>
    <t>百岁老人(人)</t>
  </si>
  <si>
    <t>下拨资金(元)</t>
  </si>
  <si>
    <t>雉城街道</t>
  </si>
  <si>
    <t>画溪街道</t>
  </si>
  <si>
    <t>太湖街道</t>
  </si>
  <si>
    <t>龙山街道</t>
  </si>
  <si>
    <t>洪桥镇</t>
  </si>
  <si>
    <t>太湖图影</t>
  </si>
  <si>
    <t>李家巷镇</t>
  </si>
  <si>
    <t>夹浦镇</t>
  </si>
  <si>
    <t>林城镇</t>
  </si>
  <si>
    <t>泗安镇</t>
  </si>
  <si>
    <t>虹星桥镇</t>
  </si>
  <si>
    <t>和平镇</t>
  </si>
  <si>
    <t>小浦镇</t>
  </si>
  <si>
    <t>煤山镇</t>
  </si>
  <si>
    <t>吕山乡</t>
  </si>
  <si>
    <t>水口乡</t>
  </si>
  <si>
    <t>合计</t>
  </si>
  <si>
    <t xml:space="preserve"> </t>
  </si>
  <si>
    <t>制表时间：2024年4月25日</t>
  </si>
  <si>
    <t>2024年5月长兴县高龄老人补贴资金下拨汇总表</t>
  </si>
  <si>
    <t>制表时间：2024年5月25日</t>
  </si>
  <si>
    <t>s</t>
  </si>
  <si>
    <t>2024年6月长兴县高龄老人补贴资金下拨汇总表</t>
  </si>
  <si>
    <t>制表时间：2024年6月25日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</si>
</sst>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5"/>
      <color theme="1"/>
      <name val="仿宋_GB2312"/>
      <charset val="134"/>
    </font>
    <font>
      <sz val="15"/>
      <color theme="1"/>
      <name val="仿宋_GB2312"/>
      <charset val="134"/>
    </font>
    <font>
      <sz val="10.5"/>
      <color theme="1"/>
      <name val="宋体"/>
      <charset val="134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3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31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5" fillId="0" borderId="0" applyBorder="0">
      <alignment vertical="center"/>
    </xf>
    <xf numFmtId="0" fontId="10" fillId="0" borderId="0"/>
    <xf numFmtId="0" fontId="5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养老保险_4" xfId="49"/>
    <cellStyle name="常规_Sheet1" xfId="50"/>
    <cellStyle name="常规_90至99周岁_1" xfId="51"/>
    <cellStyle name="常规_洪桥镇" xfId="52"/>
    <cellStyle name="常规 2 7" xfId="53"/>
    <cellStyle name="常规 61" xfId="54"/>
    <cellStyle name="常规 13" xfId="55"/>
    <cellStyle name="常规 16" xfId="56"/>
    <cellStyle name="常规 10" xfId="57"/>
    <cellStyle name="常规 4" xfId="58"/>
    <cellStyle name="常规 5" xfId="59"/>
    <cellStyle name="常规_养老保险_1" xfId="60"/>
    <cellStyle name="常规 2 2" xfId="61"/>
    <cellStyle name="常规_养老保险_2" xfId="62"/>
    <cellStyle name="常规_李家巷镇" xfId="63"/>
    <cellStyle name="常规_养老保险_3" xfId="64"/>
    <cellStyle name="常规 2" xfId="65"/>
  </cellStyles>
  <tableStyles count="0" defaultTableStyle="TableStyleMedium2" defaultPivotStyle="PivotStyleLight16"/>
  <colors>
    <mruColors>
      <color rgb="009ED343"/>
      <color rgb="00D881C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topLeftCell="A2" workbookViewId="0">
      <selection activeCell="F8" sqref="F8"/>
    </sheetView>
  </sheetViews>
  <sheetFormatPr defaultColWidth="9" defaultRowHeight="13.5"/>
  <cols>
    <col min="1" max="1" width="5.63333333333333" style="13" customWidth="1"/>
    <col min="2" max="2" width="9.88333333333333" style="13" customWidth="1"/>
    <col min="3" max="3" width="12.6333333333333" style="13" customWidth="1"/>
    <col min="4" max="4" width="9.25" style="13" customWidth="1"/>
    <col min="5" max="5" width="12.6333333333333" style="13" customWidth="1"/>
    <col min="6" max="6" width="9.25" style="13" customWidth="1"/>
    <col min="7" max="7" width="10.875" style="13" customWidth="1"/>
    <col min="8" max="8" width="9.25" style="13" customWidth="1"/>
    <col min="9" max="9" width="10.75" style="13" customWidth="1"/>
    <col min="10" max="16384" width="9" style="13"/>
  </cols>
  <sheetData>
    <row r="1" s="13" customFormat="1" ht="38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="13" customFormat="1" ht="33" customHeight="1" spans="1:9">
      <c r="A2" s="16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4</v>
      </c>
      <c r="G2" s="17" t="s">
        <v>6</v>
      </c>
      <c r="H2" s="17" t="s">
        <v>4</v>
      </c>
      <c r="I2" s="17" t="s">
        <v>7</v>
      </c>
    </row>
    <row r="3" s="14" customFormat="1" ht="30" customHeight="1" spans="1:9">
      <c r="A3" s="18">
        <v>1</v>
      </c>
      <c r="B3" s="19" t="s">
        <v>8</v>
      </c>
      <c r="C3" s="19">
        <v>2750</v>
      </c>
      <c r="D3" s="19">
        <f>60*C3+60</f>
        <v>165060</v>
      </c>
      <c r="E3" s="20">
        <v>465</v>
      </c>
      <c r="F3" s="20">
        <f>E3*160</f>
        <v>74400</v>
      </c>
      <c r="G3" s="20">
        <v>8</v>
      </c>
      <c r="H3" s="20">
        <f>800*G3</f>
        <v>6400</v>
      </c>
      <c r="I3" s="20">
        <f>D3+F3+H3</f>
        <v>245860</v>
      </c>
    </row>
    <row r="4" s="14" customFormat="1" ht="30" customHeight="1" spans="1:9">
      <c r="A4" s="18">
        <v>2</v>
      </c>
      <c r="B4" s="19" t="s">
        <v>9</v>
      </c>
      <c r="C4" s="19">
        <v>1253</v>
      </c>
      <c r="D4" s="19">
        <f>60*C4+900</f>
        <v>76080</v>
      </c>
      <c r="E4" s="20">
        <v>187</v>
      </c>
      <c r="F4" s="20">
        <f t="shared" ref="F4:F18" si="0">E4*160</f>
        <v>29920</v>
      </c>
      <c r="G4" s="20">
        <v>2</v>
      </c>
      <c r="H4" s="20">
        <f t="shared" ref="H4:H19" si="1">800*G4</f>
        <v>1600</v>
      </c>
      <c r="I4" s="20">
        <f>D4+F4+H4</f>
        <v>107600</v>
      </c>
    </row>
    <row r="5" s="14" customFormat="1" ht="30" customHeight="1" spans="1:9">
      <c r="A5" s="18">
        <v>3</v>
      </c>
      <c r="B5" s="19" t="s">
        <v>10</v>
      </c>
      <c r="C5" s="19">
        <v>1583</v>
      </c>
      <c r="D5" s="19">
        <f t="shared" ref="D4:D18" si="2">60*C5</f>
        <v>94980</v>
      </c>
      <c r="E5" s="20">
        <v>264</v>
      </c>
      <c r="F5" s="20">
        <f t="shared" si="0"/>
        <v>42240</v>
      </c>
      <c r="G5" s="20">
        <v>7</v>
      </c>
      <c r="H5" s="20">
        <f t="shared" si="1"/>
        <v>5600</v>
      </c>
      <c r="I5" s="20">
        <f>D5+F5+H5</f>
        <v>142820</v>
      </c>
    </row>
    <row r="6" s="14" customFormat="1" ht="30" customHeight="1" spans="1:9">
      <c r="A6" s="18">
        <v>4</v>
      </c>
      <c r="B6" s="19" t="s">
        <v>11</v>
      </c>
      <c r="C6" s="19">
        <v>943</v>
      </c>
      <c r="D6" s="19">
        <f>60*C6+60</f>
        <v>56640</v>
      </c>
      <c r="E6" s="20">
        <v>158</v>
      </c>
      <c r="F6" s="20">
        <f t="shared" si="0"/>
        <v>25280</v>
      </c>
      <c r="G6" s="20">
        <v>3</v>
      </c>
      <c r="H6" s="20">
        <f t="shared" si="1"/>
        <v>2400</v>
      </c>
      <c r="I6" s="20">
        <f>D6+F6+H6</f>
        <v>84320</v>
      </c>
    </row>
    <row r="7" s="14" customFormat="1" ht="30" customHeight="1" spans="1:9">
      <c r="A7" s="18">
        <v>5</v>
      </c>
      <c r="B7" s="19" t="s">
        <v>12</v>
      </c>
      <c r="C7" s="19">
        <v>1157</v>
      </c>
      <c r="D7" s="19">
        <f t="shared" si="2"/>
        <v>69420</v>
      </c>
      <c r="E7" s="20">
        <v>201</v>
      </c>
      <c r="F7" s="20">
        <f t="shared" si="0"/>
        <v>32160</v>
      </c>
      <c r="G7" s="20">
        <v>5</v>
      </c>
      <c r="H7" s="20">
        <f t="shared" si="1"/>
        <v>4000</v>
      </c>
      <c r="I7" s="20">
        <f t="shared" ref="I7:I18" si="3">D7+F7+H7</f>
        <v>105580</v>
      </c>
    </row>
    <row r="8" s="14" customFormat="1" ht="30" customHeight="1" spans="1:9">
      <c r="A8" s="18">
        <v>6</v>
      </c>
      <c r="B8" s="19" t="s">
        <v>13</v>
      </c>
      <c r="C8" s="19">
        <v>385</v>
      </c>
      <c r="D8" s="19">
        <f t="shared" si="2"/>
        <v>23100</v>
      </c>
      <c r="E8" s="20">
        <v>66</v>
      </c>
      <c r="F8" s="21">
        <f t="shared" si="0"/>
        <v>10560</v>
      </c>
      <c r="G8" s="20">
        <v>0</v>
      </c>
      <c r="H8" s="20">
        <f t="shared" si="1"/>
        <v>0</v>
      </c>
      <c r="I8" s="20">
        <f t="shared" si="3"/>
        <v>33660</v>
      </c>
    </row>
    <row r="9" s="14" customFormat="1" ht="30" customHeight="1" spans="1:14">
      <c r="A9" s="18">
        <v>7</v>
      </c>
      <c r="B9" s="19" t="s">
        <v>14</v>
      </c>
      <c r="C9" s="19">
        <v>989</v>
      </c>
      <c r="D9" s="19">
        <f t="shared" si="2"/>
        <v>59340</v>
      </c>
      <c r="E9" s="20">
        <v>147</v>
      </c>
      <c r="F9" s="20">
        <f t="shared" si="0"/>
        <v>23520</v>
      </c>
      <c r="G9" s="20">
        <v>3</v>
      </c>
      <c r="H9" s="20">
        <f t="shared" si="1"/>
        <v>2400</v>
      </c>
      <c r="I9" s="20">
        <f t="shared" si="3"/>
        <v>85260</v>
      </c>
      <c r="N9" s="27"/>
    </row>
    <row r="10" s="14" customFormat="1" ht="30" customHeight="1" spans="1:9">
      <c r="A10" s="18">
        <v>8</v>
      </c>
      <c r="B10" s="19" t="s">
        <v>15</v>
      </c>
      <c r="C10" s="19">
        <v>939</v>
      </c>
      <c r="D10" s="19">
        <f t="shared" si="2"/>
        <v>56340</v>
      </c>
      <c r="E10" s="20">
        <v>172</v>
      </c>
      <c r="F10" s="20">
        <f t="shared" si="0"/>
        <v>27520</v>
      </c>
      <c r="G10" s="20">
        <v>0</v>
      </c>
      <c r="H10" s="20">
        <f t="shared" si="1"/>
        <v>0</v>
      </c>
      <c r="I10" s="20">
        <f t="shared" si="3"/>
        <v>83860</v>
      </c>
    </row>
    <row r="11" s="14" customFormat="1" ht="30" customHeight="1" spans="1:9">
      <c r="A11" s="18">
        <v>9</v>
      </c>
      <c r="B11" s="19" t="s">
        <v>16</v>
      </c>
      <c r="C11" s="19">
        <v>1759</v>
      </c>
      <c r="D11" s="19">
        <f>60*C11+60</f>
        <v>105600</v>
      </c>
      <c r="E11" s="22">
        <v>285</v>
      </c>
      <c r="F11" s="20">
        <f t="shared" si="0"/>
        <v>45600</v>
      </c>
      <c r="G11" s="22">
        <v>5</v>
      </c>
      <c r="H11" s="20">
        <f t="shared" si="1"/>
        <v>4000</v>
      </c>
      <c r="I11" s="20">
        <f t="shared" si="3"/>
        <v>155200</v>
      </c>
    </row>
    <row r="12" s="14" customFormat="1" ht="30" customHeight="1" spans="1:9">
      <c r="A12" s="18">
        <v>10</v>
      </c>
      <c r="B12" s="19" t="s">
        <v>17</v>
      </c>
      <c r="C12" s="19">
        <v>2150</v>
      </c>
      <c r="D12" s="19">
        <f t="shared" si="2"/>
        <v>129000</v>
      </c>
      <c r="E12" s="20">
        <v>307</v>
      </c>
      <c r="F12" s="20">
        <f t="shared" si="0"/>
        <v>49120</v>
      </c>
      <c r="G12" s="20">
        <v>7</v>
      </c>
      <c r="H12" s="20">
        <f t="shared" si="1"/>
        <v>5600</v>
      </c>
      <c r="I12" s="20">
        <f t="shared" si="3"/>
        <v>183720</v>
      </c>
    </row>
    <row r="13" s="14" customFormat="1" ht="30" customHeight="1" spans="1:9">
      <c r="A13" s="18">
        <v>11</v>
      </c>
      <c r="B13" s="19" t="s">
        <v>18</v>
      </c>
      <c r="C13" s="19">
        <v>1375</v>
      </c>
      <c r="D13" s="19">
        <f>60*C13+60*6</f>
        <v>82860</v>
      </c>
      <c r="E13" s="20">
        <v>185</v>
      </c>
      <c r="F13" s="20">
        <f t="shared" si="0"/>
        <v>29600</v>
      </c>
      <c r="G13" s="22">
        <v>1</v>
      </c>
      <c r="H13" s="20">
        <f t="shared" si="1"/>
        <v>800</v>
      </c>
      <c r="I13" s="20">
        <f t="shared" si="3"/>
        <v>113260</v>
      </c>
    </row>
    <row r="14" s="14" customFormat="1" ht="30" customHeight="1" spans="1:9">
      <c r="A14" s="18">
        <v>12</v>
      </c>
      <c r="B14" s="19" t="s">
        <v>19</v>
      </c>
      <c r="C14" s="19">
        <v>1776</v>
      </c>
      <c r="D14" s="19">
        <f>60*C14+60</f>
        <v>106620</v>
      </c>
      <c r="E14" s="20">
        <v>240</v>
      </c>
      <c r="F14" s="20">
        <f t="shared" si="0"/>
        <v>38400</v>
      </c>
      <c r="G14" s="20">
        <v>3</v>
      </c>
      <c r="H14" s="20">
        <f t="shared" si="1"/>
        <v>2400</v>
      </c>
      <c r="I14" s="20">
        <f t="shared" si="3"/>
        <v>147420</v>
      </c>
    </row>
    <row r="15" s="14" customFormat="1" ht="30" customHeight="1" spans="1:9">
      <c r="A15" s="18">
        <v>13</v>
      </c>
      <c r="B15" s="19" t="s">
        <v>20</v>
      </c>
      <c r="C15" s="19">
        <v>890</v>
      </c>
      <c r="D15" s="19">
        <f t="shared" si="2"/>
        <v>53400</v>
      </c>
      <c r="E15" s="20">
        <v>143</v>
      </c>
      <c r="F15" s="20">
        <f t="shared" si="0"/>
        <v>22880</v>
      </c>
      <c r="G15" s="20">
        <v>1</v>
      </c>
      <c r="H15" s="20">
        <f t="shared" si="1"/>
        <v>800</v>
      </c>
      <c r="I15" s="20">
        <f t="shared" si="3"/>
        <v>77080</v>
      </c>
    </row>
    <row r="16" s="14" customFormat="1" ht="30" customHeight="1" spans="1:9">
      <c r="A16" s="18">
        <v>14</v>
      </c>
      <c r="B16" s="19" t="s">
        <v>21</v>
      </c>
      <c r="C16" s="19">
        <v>2269</v>
      </c>
      <c r="D16" s="19">
        <f>60*C16+120+180</f>
        <v>136440</v>
      </c>
      <c r="E16" s="20">
        <v>301</v>
      </c>
      <c r="F16" s="20">
        <f t="shared" si="0"/>
        <v>48160</v>
      </c>
      <c r="G16" s="20">
        <v>2</v>
      </c>
      <c r="H16" s="20">
        <f t="shared" si="1"/>
        <v>1600</v>
      </c>
      <c r="I16" s="20">
        <f t="shared" si="3"/>
        <v>186200</v>
      </c>
    </row>
    <row r="17" s="14" customFormat="1" ht="30" customHeight="1" spans="1:9">
      <c r="A17" s="18">
        <v>15</v>
      </c>
      <c r="B17" s="19" t="s">
        <v>22</v>
      </c>
      <c r="C17" s="22">
        <v>776</v>
      </c>
      <c r="D17" s="19">
        <f t="shared" si="2"/>
        <v>46560</v>
      </c>
      <c r="E17" s="20">
        <v>98</v>
      </c>
      <c r="F17" s="20">
        <f t="shared" si="0"/>
        <v>15680</v>
      </c>
      <c r="G17" s="20">
        <v>1</v>
      </c>
      <c r="H17" s="20">
        <f t="shared" si="1"/>
        <v>800</v>
      </c>
      <c r="I17" s="20">
        <f t="shared" si="3"/>
        <v>63040</v>
      </c>
    </row>
    <row r="18" s="14" customFormat="1" ht="30" customHeight="1" spans="1:9">
      <c r="A18" s="18">
        <v>16</v>
      </c>
      <c r="B18" s="19" t="s">
        <v>23</v>
      </c>
      <c r="C18" s="19">
        <v>609</v>
      </c>
      <c r="D18" s="19">
        <f t="shared" si="2"/>
        <v>36540</v>
      </c>
      <c r="E18" s="20">
        <v>99</v>
      </c>
      <c r="F18" s="20">
        <f t="shared" si="0"/>
        <v>15840</v>
      </c>
      <c r="G18" s="20">
        <v>3</v>
      </c>
      <c r="H18" s="20">
        <f t="shared" si="1"/>
        <v>2400</v>
      </c>
      <c r="I18" s="20">
        <f t="shared" si="3"/>
        <v>54780</v>
      </c>
    </row>
    <row r="19" s="14" customFormat="1" ht="30" customHeight="1" spans="1:9">
      <c r="A19" s="19" t="s">
        <v>24</v>
      </c>
      <c r="B19" s="19"/>
      <c r="C19" s="19">
        <f t="shared" ref="C19:I19" si="4">SUM(C3:C18)</f>
        <v>21603</v>
      </c>
      <c r="D19" s="19">
        <f t="shared" si="4"/>
        <v>1297980</v>
      </c>
      <c r="E19" s="20">
        <f t="shared" si="4"/>
        <v>3318</v>
      </c>
      <c r="F19" s="20">
        <f t="shared" si="4"/>
        <v>530880</v>
      </c>
      <c r="G19" s="20">
        <f t="shared" si="4"/>
        <v>51</v>
      </c>
      <c r="H19" s="20">
        <f t="shared" si="1"/>
        <v>40800</v>
      </c>
      <c r="I19" s="20">
        <f t="shared" si="4"/>
        <v>1869660</v>
      </c>
    </row>
    <row r="20" s="13" customFormat="1" ht="55" customHeight="1" spans="1:9">
      <c r="A20" s="23"/>
      <c r="B20" s="24"/>
      <c r="C20" s="24"/>
      <c r="D20" s="24"/>
      <c r="E20" s="24"/>
      <c r="F20" s="24"/>
      <c r="G20" s="24"/>
      <c r="H20" s="24"/>
      <c r="I20" s="24"/>
    </row>
    <row r="21" s="13" customFormat="1" ht="19.5" spans="1:1">
      <c r="A21" s="25" t="s">
        <v>25</v>
      </c>
    </row>
    <row r="23" spans="7:10">
      <c r="G23" s="26" t="s">
        <v>26</v>
      </c>
      <c r="H23" s="26"/>
      <c r="I23" s="26"/>
      <c r="J23" s="28"/>
    </row>
  </sheetData>
  <mergeCells count="3">
    <mergeCell ref="A1:I1"/>
    <mergeCell ref="A20:I20"/>
    <mergeCell ref="G23:I23"/>
  </mergeCells>
  <pageMargins left="0.75" right="0.75" top="1" bottom="1" header="0.5" footer="0.5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K6" sqref="K6"/>
    </sheetView>
  </sheetViews>
  <sheetFormatPr defaultColWidth="9" defaultRowHeight="13.5"/>
  <cols>
    <col min="1" max="1" width="5.63333333333333" customWidth="1"/>
    <col min="2" max="2" width="9.90833333333333" customWidth="1"/>
    <col min="3" max="3" width="12.6333333333333" customWidth="1"/>
    <col min="4" max="4" width="9.26666666666667" customWidth="1"/>
    <col min="5" max="5" width="12.6333333333333" customWidth="1"/>
    <col min="6" max="6" width="9.26666666666667" customWidth="1"/>
    <col min="7" max="7" width="10.9083333333333" customWidth="1"/>
    <col min="8" max="8" width="9.26666666666667" customWidth="1"/>
    <col min="9" max="9" width="10.725" customWidth="1"/>
  </cols>
  <sheetData>
    <row r="1" ht="38" customHeight="1" spans="1:9">
      <c r="A1" s="2" t="s">
        <v>27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6</v>
      </c>
      <c r="H2" s="4" t="s">
        <v>4</v>
      </c>
      <c r="I2" s="4" t="s">
        <v>7</v>
      </c>
    </row>
    <row r="3" s="1" customFormat="1" ht="30" customHeight="1" spans="1:9">
      <c r="A3" s="5">
        <v>1</v>
      </c>
      <c r="B3" s="6" t="s">
        <v>8</v>
      </c>
      <c r="C3" s="6">
        <v>2764</v>
      </c>
      <c r="D3" s="6">
        <f t="shared" ref="D3:D15" si="0">60*C3</f>
        <v>165840</v>
      </c>
      <c r="E3" s="7">
        <v>464</v>
      </c>
      <c r="F3" s="7">
        <f t="shared" ref="F3:F18" si="1">E3*160</f>
        <v>74240</v>
      </c>
      <c r="G3" s="7">
        <v>8</v>
      </c>
      <c r="H3" s="7">
        <f t="shared" ref="H3:H19" si="2">800*G3</f>
        <v>6400</v>
      </c>
      <c r="I3" s="7">
        <f t="shared" ref="I3:I18" si="3">D3+F3+H3</f>
        <v>246480</v>
      </c>
    </row>
    <row r="4" s="1" customFormat="1" ht="30" customHeight="1" spans="1:9">
      <c r="A4" s="5">
        <v>2</v>
      </c>
      <c r="B4" s="6" t="s">
        <v>9</v>
      </c>
      <c r="C4" s="6">
        <v>1260</v>
      </c>
      <c r="D4" s="6">
        <f t="shared" si="0"/>
        <v>75600</v>
      </c>
      <c r="E4" s="7">
        <v>185</v>
      </c>
      <c r="F4" s="7">
        <f t="shared" si="1"/>
        <v>29600</v>
      </c>
      <c r="G4" s="7">
        <v>2</v>
      </c>
      <c r="H4" s="7">
        <f t="shared" si="2"/>
        <v>1600</v>
      </c>
      <c r="I4" s="7">
        <f t="shared" si="3"/>
        <v>106800</v>
      </c>
    </row>
    <row r="5" s="1" customFormat="1" ht="30" customHeight="1" spans="1:9">
      <c r="A5" s="5">
        <v>3</v>
      </c>
      <c r="B5" s="6" t="s">
        <v>10</v>
      </c>
      <c r="C5" s="6">
        <v>1591</v>
      </c>
      <c r="D5" s="6">
        <f t="shared" si="0"/>
        <v>95460</v>
      </c>
      <c r="E5" s="7">
        <v>261</v>
      </c>
      <c r="F5" s="7">
        <f t="shared" si="1"/>
        <v>41760</v>
      </c>
      <c r="G5" s="7">
        <v>7</v>
      </c>
      <c r="H5" s="7">
        <f t="shared" si="2"/>
        <v>5600</v>
      </c>
      <c r="I5" s="7">
        <f t="shared" si="3"/>
        <v>142820</v>
      </c>
    </row>
    <row r="6" s="1" customFormat="1" ht="30" customHeight="1" spans="1:9">
      <c r="A6" s="5">
        <v>4</v>
      </c>
      <c r="B6" s="6" t="s">
        <v>11</v>
      </c>
      <c r="C6" s="6">
        <v>943</v>
      </c>
      <c r="D6" s="6">
        <f t="shared" si="0"/>
        <v>56580</v>
      </c>
      <c r="E6" s="7">
        <v>160</v>
      </c>
      <c r="F6" s="7">
        <f t="shared" si="1"/>
        <v>25600</v>
      </c>
      <c r="G6" s="7">
        <v>3</v>
      </c>
      <c r="H6" s="7">
        <f t="shared" si="2"/>
        <v>2400</v>
      </c>
      <c r="I6" s="7">
        <f t="shared" si="3"/>
        <v>84580</v>
      </c>
    </row>
    <row r="7" s="1" customFormat="1" ht="30" customHeight="1" spans="1:9">
      <c r="A7" s="5">
        <v>5</v>
      </c>
      <c r="B7" s="6" t="s">
        <v>12</v>
      </c>
      <c r="C7" s="6">
        <v>1161</v>
      </c>
      <c r="D7" s="6">
        <f t="shared" si="0"/>
        <v>69660</v>
      </c>
      <c r="E7" s="7">
        <v>198</v>
      </c>
      <c r="F7" s="7">
        <f t="shared" si="1"/>
        <v>31680</v>
      </c>
      <c r="G7" s="7">
        <v>5</v>
      </c>
      <c r="H7" s="7">
        <f t="shared" si="2"/>
        <v>4000</v>
      </c>
      <c r="I7" s="7">
        <f t="shared" si="3"/>
        <v>105340</v>
      </c>
    </row>
    <row r="8" s="1" customFormat="1" ht="30" customHeight="1" spans="1:9">
      <c r="A8" s="5">
        <v>6</v>
      </c>
      <c r="B8" s="6" t="s">
        <v>13</v>
      </c>
      <c r="C8" s="6">
        <v>384</v>
      </c>
      <c r="D8" s="6">
        <f t="shared" si="0"/>
        <v>23040</v>
      </c>
      <c r="E8" s="7">
        <v>63</v>
      </c>
      <c r="F8" s="7">
        <f t="shared" si="1"/>
        <v>10080</v>
      </c>
      <c r="G8" s="7">
        <v>0</v>
      </c>
      <c r="H8" s="7">
        <f t="shared" si="2"/>
        <v>0</v>
      </c>
      <c r="I8" s="7">
        <f t="shared" si="3"/>
        <v>33120</v>
      </c>
    </row>
    <row r="9" s="1" customFormat="1" ht="30" customHeight="1" spans="1:9">
      <c r="A9" s="5">
        <v>7</v>
      </c>
      <c r="B9" s="6" t="s">
        <v>14</v>
      </c>
      <c r="C9" s="6">
        <v>988</v>
      </c>
      <c r="D9" s="6">
        <f t="shared" si="0"/>
        <v>59280</v>
      </c>
      <c r="E9" s="7">
        <v>145</v>
      </c>
      <c r="F9" s="7">
        <f t="shared" si="1"/>
        <v>23200</v>
      </c>
      <c r="G9" s="7">
        <v>2</v>
      </c>
      <c r="H9" s="7">
        <f t="shared" si="2"/>
        <v>1600</v>
      </c>
      <c r="I9" s="7">
        <f t="shared" si="3"/>
        <v>84080</v>
      </c>
    </row>
    <row r="10" s="1" customFormat="1" ht="30" customHeight="1" spans="1:9">
      <c r="A10" s="5">
        <v>8</v>
      </c>
      <c r="B10" s="6" t="s">
        <v>15</v>
      </c>
      <c r="C10" s="6">
        <v>944</v>
      </c>
      <c r="D10" s="6">
        <f t="shared" si="0"/>
        <v>56640</v>
      </c>
      <c r="E10" s="7">
        <v>170</v>
      </c>
      <c r="F10" s="7">
        <f t="shared" si="1"/>
        <v>27200</v>
      </c>
      <c r="G10" s="7">
        <v>0</v>
      </c>
      <c r="H10" s="7">
        <f t="shared" si="2"/>
        <v>0</v>
      </c>
      <c r="I10" s="7">
        <f t="shared" si="3"/>
        <v>83840</v>
      </c>
    </row>
    <row r="11" s="1" customFormat="1" ht="30" customHeight="1" spans="1:9">
      <c r="A11" s="5">
        <v>9</v>
      </c>
      <c r="B11" s="6" t="s">
        <v>16</v>
      </c>
      <c r="C11" s="6">
        <v>1766</v>
      </c>
      <c r="D11" s="6">
        <f t="shared" si="0"/>
        <v>105960</v>
      </c>
      <c r="E11" s="8">
        <v>279</v>
      </c>
      <c r="F11" s="7">
        <f t="shared" si="1"/>
        <v>44640</v>
      </c>
      <c r="G11" s="8">
        <v>5</v>
      </c>
      <c r="H11" s="7">
        <f t="shared" si="2"/>
        <v>4000</v>
      </c>
      <c r="I11" s="7">
        <f t="shared" si="3"/>
        <v>154600</v>
      </c>
    </row>
    <row r="12" s="1" customFormat="1" ht="30" customHeight="1" spans="1:9">
      <c r="A12" s="5">
        <v>10</v>
      </c>
      <c r="B12" s="6" t="s">
        <v>17</v>
      </c>
      <c r="C12" s="6">
        <v>2158</v>
      </c>
      <c r="D12" s="6">
        <f t="shared" si="0"/>
        <v>129480</v>
      </c>
      <c r="E12" s="7">
        <v>311</v>
      </c>
      <c r="F12" s="7">
        <f t="shared" si="1"/>
        <v>49760</v>
      </c>
      <c r="G12" s="7">
        <v>7</v>
      </c>
      <c r="H12" s="7">
        <f t="shared" si="2"/>
        <v>5600</v>
      </c>
      <c r="I12" s="7">
        <f t="shared" si="3"/>
        <v>184840</v>
      </c>
    </row>
    <row r="13" s="1" customFormat="1" ht="30" customHeight="1" spans="1:9">
      <c r="A13" s="5">
        <v>11</v>
      </c>
      <c r="B13" s="6" t="s">
        <v>18</v>
      </c>
      <c r="C13" s="6">
        <v>1374</v>
      </c>
      <c r="D13" s="6">
        <f t="shared" si="0"/>
        <v>82440</v>
      </c>
      <c r="E13" s="7">
        <v>179</v>
      </c>
      <c r="F13" s="7">
        <f t="shared" si="1"/>
        <v>28640</v>
      </c>
      <c r="G13" s="8">
        <v>1</v>
      </c>
      <c r="H13" s="7">
        <f t="shared" si="2"/>
        <v>800</v>
      </c>
      <c r="I13" s="7">
        <f t="shared" si="3"/>
        <v>111880</v>
      </c>
    </row>
    <row r="14" s="1" customFormat="1" ht="30" customHeight="1" spans="1:9">
      <c r="A14" s="5">
        <v>12</v>
      </c>
      <c r="B14" s="6" t="s">
        <v>19</v>
      </c>
      <c r="C14" s="6">
        <v>1771</v>
      </c>
      <c r="D14" s="6">
        <f t="shared" si="0"/>
        <v>106260</v>
      </c>
      <c r="E14" s="7">
        <v>240</v>
      </c>
      <c r="F14" s="7">
        <f t="shared" si="1"/>
        <v>38400</v>
      </c>
      <c r="G14" s="7">
        <v>3</v>
      </c>
      <c r="H14" s="7">
        <f t="shared" si="2"/>
        <v>2400</v>
      </c>
      <c r="I14" s="7">
        <f t="shared" si="3"/>
        <v>147060</v>
      </c>
    </row>
    <row r="15" s="1" customFormat="1" ht="30" customHeight="1" spans="1:9">
      <c r="A15" s="5">
        <v>13</v>
      </c>
      <c r="B15" s="6" t="s">
        <v>20</v>
      </c>
      <c r="C15" s="6">
        <v>895</v>
      </c>
      <c r="D15" s="6">
        <f t="shared" si="0"/>
        <v>53700</v>
      </c>
      <c r="E15" s="7">
        <v>142</v>
      </c>
      <c r="F15" s="7">
        <f t="shared" si="1"/>
        <v>22720</v>
      </c>
      <c r="G15" s="7">
        <v>1</v>
      </c>
      <c r="H15" s="7">
        <f t="shared" si="2"/>
        <v>800</v>
      </c>
      <c r="I15" s="7">
        <f t="shared" si="3"/>
        <v>77220</v>
      </c>
    </row>
    <row r="16" s="1" customFormat="1" ht="30" customHeight="1" spans="1:9">
      <c r="A16" s="5">
        <v>14</v>
      </c>
      <c r="B16" s="6" t="s">
        <v>21</v>
      </c>
      <c r="C16" s="6">
        <v>2271</v>
      </c>
      <c r="D16" s="6">
        <f>60*C16+420</f>
        <v>136680</v>
      </c>
      <c r="E16" s="7">
        <v>297</v>
      </c>
      <c r="F16" s="7">
        <f t="shared" si="1"/>
        <v>47520</v>
      </c>
      <c r="G16" s="7">
        <v>2</v>
      </c>
      <c r="H16" s="7">
        <f t="shared" si="2"/>
        <v>1600</v>
      </c>
      <c r="I16" s="7">
        <f t="shared" si="3"/>
        <v>185800</v>
      </c>
    </row>
    <row r="17" s="1" customFormat="1" ht="30" customHeight="1" spans="1:9">
      <c r="A17" s="5">
        <v>15</v>
      </c>
      <c r="B17" s="6" t="s">
        <v>22</v>
      </c>
      <c r="C17" s="8">
        <v>777</v>
      </c>
      <c r="D17" s="6">
        <f>60*C17</f>
        <v>46620</v>
      </c>
      <c r="E17" s="7">
        <v>97</v>
      </c>
      <c r="F17" s="7">
        <f t="shared" si="1"/>
        <v>15520</v>
      </c>
      <c r="G17" s="7">
        <v>1</v>
      </c>
      <c r="H17" s="7">
        <f t="shared" si="2"/>
        <v>800</v>
      </c>
      <c r="I17" s="7">
        <f t="shared" si="3"/>
        <v>62940</v>
      </c>
    </row>
    <row r="18" s="1" customFormat="1" ht="30" customHeight="1" spans="1:9">
      <c r="A18" s="5">
        <v>16</v>
      </c>
      <c r="B18" s="6" t="s">
        <v>23</v>
      </c>
      <c r="C18" s="6">
        <v>611</v>
      </c>
      <c r="D18" s="6">
        <f>60*C18</f>
        <v>36660</v>
      </c>
      <c r="E18" s="7">
        <v>101</v>
      </c>
      <c r="F18" s="7">
        <f t="shared" si="1"/>
        <v>16160</v>
      </c>
      <c r="G18" s="7">
        <v>3</v>
      </c>
      <c r="H18" s="7">
        <f t="shared" si="2"/>
        <v>2400</v>
      </c>
      <c r="I18" s="7">
        <f t="shared" si="3"/>
        <v>55220</v>
      </c>
    </row>
    <row r="19" s="1" customFormat="1" ht="30" customHeight="1" spans="1:9">
      <c r="A19" s="6" t="s">
        <v>24</v>
      </c>
      <c r="B19" s="6"/>
      <c r="C19" s="6">
        <f t="shared" ref="C19:G19" si="4">SUM(C3:C18)</f>
        <v>21658</v>
      </c>
      <c r="D19" s="6">
        <f t="shared" si="4"/>
        <v>1299900</v>
      </c>
      <c r="E19" s="7">
        <f t="shared" si="4"/>
        <v>3292</v>
      </c>
      <c r="F19" s="7">
        <f t="shared" si="4"/>
        <v>526720</v>
      </c>
      <c r="G19" s="7">
        <f t="shared" si="4"/>
        <v>50</v>
      </c>
      <c r="H19" s="7">
        <f t="shared" si="2"/>
        <v>40000</v>
      </c>
      <c r="I19" s="7">
        <f>SUM(I3:I18)</f>
        <v>1866620</v>
      </c>
    </row>
    <row r="20" ht="55" customHeight="1" spans="1:9">
      <c r="A20" s="9"/>
      <c r="B20" s="10"/>
      <c r="C20" s="10"/>
      <c r="D20" s="10"/>
      <c r="E20" s="10"/>
      <c r="F20" s="10"/>
      <c r="G20" s="10"/>
      <c r="H20" s="10"/>
      <c r="I20" s="10"/>
    </row>
    <row r="21" customFormat="1" ht="19.5" spans="1:1">
      <c r="A21" s="11" t="s">
        <v>25</v>
      </c>
    </row>
    <row r="22" customFormat="1"/>
    <row r="23" spans="7:12">
      <c r="G23" s="12" t="s">
        <v>28</v>
      </c>
      <c r="H23" s="12"/>
      <c r="I23" s="12"/>
      <c r="L23" t="s">
        <v>29</v>
      </c>
    </row>
  </sheetData>
  <mergeCells count="3">
    <mergeCell ref="A1:I1"/>
    <mergeCell ref="A20:I20"/>
    <mergeCell ref="G23:I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F7" sqref="F7"/>
    </sheetView>
  </sheetViews>
  <sheetFormatPr defaultColWidth="9" defaultRowHeight="13.5"/>
  <cols>
    <col min="1" max="1" width="5.63333333333333" customWidth="1"/>
    <col min="2" max="2" width="9.90833333333333" customWidth="1"/>
    <col min="3" max="3" width="12.6333333333333" customWidth="1"/>
    <col min="4" max="4" width="9.26666666666667" customWidth="1"/>
    <col min="5" max="5" width="12.6333333333333" customWidth="1"/>
    <col min="6" max="6" width="9.26666666666667" customWidth="1"/>
    <col min="7" max="7" width="10.9083333333333" customWidth="1"/>
    <col min="8" max="8" width="9.26666666666667" customWidth="1"/>
    <col min="9" max="9" width="10.725" customWidth="1"/>
  </cols>
  <sheetData>
    <row r="1" ht="38" customHeight="1" spans="1:9">
      <c r="A1" s="2" t="s">
        <v>30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6</v>
      </c>
      <c r="H2" s="4" t="s">
        <v>4</v>
      </c>
      <c r="I2" s="4" t="s">
        <v>7</v>
      </c>
    </row>
    <row r="3" s="1" customFormat="1" ht="30" customHeight="1" spans="1:9">
      <c r="A3" s="5">
        <v>1</v>
      </c>
      <c r="B3" s="6" t="s">
        <v>8</v>
      </c>
      <c r="C3" s="6">
        <v>2753</v>
      </c>
      <c r="D3" s="6">
        <f>60*C3+540</f>
        <v>165720</v>
      </c>
      <c r="E3" s="7">
        <v>472</v>
      </c>
      <c r="F3" s="7">
        <f t="shared" ref="F3:F18" si="0">E3*160</f>
        <v>75520</v>
      </c>
      <c r="G3" s="7">
        <v>8</v>
      </c>
      <c r="H3" s="7">
        <f t="shared" ref="H3:H19" si="1">800*G3</f>
        <v>6400</v>
      </c>
      <c r="I3" s="7">
        <f t="shared" ref="I3:I18" si="2">D3+F3+H3</f>
        <v>247640</v>
      </c>
    </row>
    <row r="4" s="1" customFormat="1" ht="30" customHeight="1" spans="1:9">
      <c r="A4" s="5">
        <v>2</v>
      </c>
      <c r="B4" s="6" t="s">
        <v>9</v>
      </c>
      <c r="C4" s="6">
        <v>1258</v>
      </c>
      <c r="D4" s="6">
        <f t="shared" ref="D4:D9" si="3">60*C4</f>
        <v>75480</v>
      </c>
      <c r="E4" s="7">
        <v>188</v>
      </c>
      <c r="F4" s="7">
        <f t="shared" si="0"/>
        <v>30080</v>
      </c>
      <c r="G4" s="7">
        <v>2</v>
      </c>
      <c r="H4" s="7">
        <f t="shared" si="1"/>
        <v>1600</v>
      </c>
      <c r="I4" s="7">
        <f t="shared" si="2"/>
        <v>107160</v>
      </c>
    </row>
    <row r="5" s="1" customFormat="1" ht="30" customHeight="1" spans="1:9">
      <c r="A5" s="5">
        <v>3</v>
      </c>
      <c r="B5" s="6" t="s">
        <v>10</v>
      </c>
      <c r="C5" s="6">
        <v>1587</v>
      </c>
      <c r="D5" s="6">
        <f t="shared" si="3"/>
        <v>95220</v>
      </c>
      <c r="E5" s="7">
        <v>255</v>
      </c>
      <c r="F5" s="7">
        <f t="shared" si="0"/>
        <v>40800</v>
      </c>
      <c r="G5" s="7">
        <v>7</v>
      </c>
      <c r="H5" s="7">
        <f t="shared" si="1"/>
        <v>5600</v>
      </c>
      <c r="I5" s="7">
        <f t="shared" si="2"/>
        <v>141620</v>
      </c>
    </row>
    <row r="6" s="1" customFormat="1" ht="30" customHeight="1" spans="1:9">
      <c r="A6" s="5">
        <v>4</v>
      </c>
      <c r="B6" s="6" t="s">
        <v>11</v>
      </c>
      <c r="C6" s="6">
        <v>940</v>
      </c>
      <c r="D6" s="6">
        <f t="shared" si="3"/>
        <v>56400</v>
      </c>
      <c r="E6" s="7">
        <v>155</v>
      </c>
      <c r="F6" s="7">
        <f t="shared" si="0"/>
        <v>24800</v>
      </c>
      <c r="G6" s="7">
        <v>3</v>
      </c>
      <c r="H6" s="7">
        <f t="shared" si="1"/>
        <v>2400</v>
      </c>
      <c r="I6" s="7">
        <f t="shared" si="2"/>
        <v>83600</v>
      </c>
    </row>
    <row r="7" s="1" customFormat="1" ht="30" customHeight="1" spans="1:9">
      <c r="A7" s="5">
        <v>5</v>
      </c>
      <c r="B7" s="6" t="s">
        <v>12</v>
      </c>
      <c r="C7" s="6">
        <v>1155</v>
      </c>
      <c r="D7" s="6">
        <f t="shared" si="3"/>
        <v>69300</v>
      </c>
      <c r="E7" s="7">
        <v>198</v>
      </c>
      <c r="F7" s="7">
        <f t="shared" si="0"/>
        <v>31680</v>
      </c>
      <c r="G7" s="7">
        <v>5</v>
      </c>
      <c r="H7" s="7">
        <f t="shared" si="1"/>
        <v>4000</v>
      </c>
      <c r="I7" s="7">
        <f t="shared" si="2"/>
        <v>104980</v>
      </c>
    </row>
    <row r="8" s="1" customFormat="1" ht="30" customHeight="1" spans="1:9">
      <c r="A8" s="5">
        <v>6</v>
      </c>
      <c r="B8" s="6" t="s">
        <v>13</v>
      </c>
      <c r="C8" s="6">
        <v>383</v>
      </c>
      <c r="D8" s="6">
        <f t="shared" si="3"/>
        <v>22980</v>
      </c>
      <c r="E8" s="7">
        <v>63</v>
      </c>
      <c r="F8" s="7">
        <f t="shared" si="0"/>
        <v>10080</v>
      </c>
      <c r="G8" s="7">
        <v>0</v>
      </c>
      <c r="H8" s="7">
        <f t="shared" si="1"/>
        <v>0</v>
      </c>
      <c r="I8" s="7">
        <f t="shared" si="2"/>
        <v>33060</v>
      </c>
    </row>
    <row r="9" s="1" customFormat="1" ht="30" customHeight="1" spans="1:9">
      <c r="A9" s="5">
        <v>7</v>
      </c>
      <c r="B9" s="6" t="s">
        <v>14</v>
      </c>
      <c r="C9" s="6">
        <v>990</v>
      </c>
      <c r="D9" s="6">
        <f t="shared" si="3"/>
        <v>59400</v>
      </c>
      <c r="E9" s="7">
        <v>144</v>
      </c>
      <c r="F9" s="7">
        <f t="shared" si="0"/>
        <v>23040</v>
      </c>
      <c r="G9" s="7">
        <v>2</v>
      </c>
      <c r="H9" s="7">
        <f t="shared" si="1"/>
        <v>1600</v>
      </c>
      <c r="I9" s="7">
        <f t="shared" si="2"/>
        <v>84040</v>
      </c>
    </row>
    <row r="10" s="1" customFormat="1" ht="30" customHeight="1" spans="1:9">
      <c r="A10" s="5">
        <v>8</v>
      </c>
      <c r="B10" s="6" t="s">
        <v>15</v>
      </c>
      <c r="C10" s="6">
        <v>940</v>
      </c>
      <c r="D10" s="6">
        <f>60*C10+300</f>
        <v>56700</v>
      </c>
      <c r="E10" s="7">
        <v>172</v>
      </c>
      <c r="F10" s="7">
        <f t="shared" si="0"/>
        <v>27520</v>
      </c>
      <c r="G10" s="7">
        <v>0</v>
      </c>
      <c r="H10" s="7">
        <f t="shared" si="1"/>
        <v>0</v>
      </c>
      <c r="I10" s="7">
        <f t="shared" si="2"/>
        <v>84220</v>
      </c>
    </row>
    <row r="11" s="1" customFormat="1" ht="30" customHeight="1" spans="1:9">
      <c r="A11" s="5">
        <v>9</v>
      </c>
      <c r="B11" s="6" t="s">
        <v>16</v>
      </c>
      <c r="C11" s="6">
        <v>1756</v>
      </c>
      <c r="D11" s="6">
        <f t="shared" ref="D11:D15" si="4">60*C11</f>
        <v>105360</v>
      </c>
      <c r="E11" s="8">
        <v>279</v>
      </c>
      <c r="F11" s="7">
        <f t="shared" si="0"/>
        <v>44640</v>
      </c>
      <c r="G11" s="8">
        <v>5</v>
      </c>
      <c r="H11" s="7">
        <f t="shared" si="1"/>
        <v>4000</v>
      </c>
      <c r="I11" s="7">
        <f t="shared" si="2"/>
        <v>154000</v>
      </c>
    </row>
    <row r="12" s="1" customFormat="1" ht="30" customHeight="1" spans="1:9">
      <c r="A12" s="5">
        <v>10</v>
      </c>
      <c r="B12" s="6" t="s">
        <v>17</v>
      </c>
      <c r="C12" s="6">
        <v>2141</v>
      </c>
      <c r="D12" s="6">
        <f>60*C12+300</f>
        <v>128760</v>
      </c>
      <c r="E12" s="7">
        <v>320</v>
      </c>
      <c r="F12" s="7">
        <f t="shared" si="0"/>
        <v>51200</v>
      </c>
      <c r="G12" s="7">
        <v>7</v>
      </c>
      <c r="H12" s="7">
        <f t="shared" si="1"/>
        <v>5600</v>
      </c>
      <c r="I12" s="7">
        <f t="shared" si="2"/>
        <v>185560</v>
      </c>
    </row>
    <row r="13" s="1" customFormat="1" ht="30" customHeight="1" spans="1:9">
      <c r="A13" s="5">
        <v>11</v>
      </c>
      <c r="B13" s="6" t="s">
        <v>18</v>
      </c>
      <c r="C13" s="6">
        <v>1368</v>
      </c>
      <c r="D13" s="6">
        <f t="shared" si="4"/>
        <v>82080</v>
      </c>
      <c r="E13" s="7">
        <v>181</v>
      </c>
      <c r="F13" s="7">
        <f t="shared" si="0"/>
        <v>28960</v>
      </c>
      <c r="G13" s="8">
        <v>1</v>
      </c>
      <c r="H13" s="7">
        <f t="shared" si="1"/>
        <v>800</v>
      </c>
      <c r="I13" s="7">
        <f t="shared" si="2"/>
        <v>111840</v>
      </c>
    </row>
    <row r="14" s="1" customFormat="1" ht="30" customHeight="1" spans="1:9">
      <c r="A14" s="5">
        <v>12</v>
      </c>
      <c r="B14" s="6" t="s">
        <v>19</v>
      </c>
      <c r="C14" s="6">
        <v>1758</v>
      </c>
      <c r="D14" s="6">
        <f>60*C14+240</f>
        <v>105720</v>
      </c>
      <c r="E14" s="7">
        <v>240</v>
      </c>
      <c r="F14" s="7">
        <f t="shared" si="0"/>
        <v>38400</v>
      </c>
      <c r="G14" s="7">
        <v>3</v>
      </c>
      <c r="H14" s="7">
        <f t="shared" si="1"/>
        <v>2400</v>
      </c>
      <c r="I14" s="7">
        <f t="shared" si="2"/>
        <v>146520</v>
      </c>
    </row>
    <row r="15" s="1" customFormat="1" ht="30" customHeight="1" spans="1:9">
      <c r="A15" s="5">
        <v>13</v>
      </c>
      <c r="B15" s="6" t="s">
        <v>20</v>
      </c>
      <c r="C15" s="6">
        <v>894</v>
      </c>
      <c r="D15" s="6">
        <f t="shared" si="4"/>
        <v>53640</v>
      </c>
      <c r="E15" s="7">
        <v>141</v>
      </c>
      <c r="F15" s="7">
        <f t="shared" si="0"/>
        <v>22560</v>
      </c>
      <c r="G15" s="7">
        <v>1</v>
      </c>
      <c r="H15" s="7">
        <f t="shared" si="1"/>
        <v>800</v>
      </c>
      <c r="I15" s="7">
        <f t="shared" si="2"/>
        <v>77000</v>
      </c>
    </row>
    <row r="16" s="1" customFormat="1" ht="30" customHeight="1" spans="1:9">
      <c r="A16" s="5">
        <v>14</v>
      </c>
      <c r="B16" s="6" t="s">
        <v>21</v>
      </c>
      <c r="C16" s="6">
        <v>2271</v>
      </c>
      <c r="D16" s="6">
        <f>60*C16+1200</f>
        <v>137460</v>
      </c>
      <c r="E16" s="7">
        <v>293</v>
      </c>
      <c r="F16" s="7">
        <f t="shared" si="0"/>
        <v>46880</v>
      </c>
      <c r="G16" s="7">
        <v>2</v>
      </c>
      <c r="H16" s="7">
        <f t="shared" si="1"/>
        <v>1600</v>
      </c>
      <c r="I16" s="7">
        <f t="shared" si="2"/>
        <v>185940</v>
      </c>
    </row>
    <row r="17" s="1" customFormat="1" ht="30" customHeight="1" spans="1:9">
      <c r="A17" s="5">
        <v>15</v>
      </c>
      <c r="B17" s="6" t="s">
        <v>22</v>
      </c>
      <c r="C17" s="8">
        <v>772</v>
      </c>
      <c r="D17" s="6">
        <f>60*C17</f>
        <v>46320</v>
      </c>
      <c r="E17" s="7">
        <v>97</v>
      </c>
      <c r="F17" s="7">
        <f t="shared" si="0"/>
        <v>15520</v>
      </c>
      <c r="G17" s="7">
        <v>1</v>
      </c>
      <c r="H17" s="7">
        <f t="shared" si="1"/>
        <v>800</v>
      </c>
      <c r="I17" s="7">
        <f t="shared" si="2"/>
        <v>62640</v>
      </c>
    </row>
    <row r="18" s="1" customFormat="1" ht="30" customHeight="1" spans="1:9">
      <c r="A18" s="5">
        <v>16</v>
      </c>
      <c r="B18" s="6" t="s">
        <v>23</v>
      </c>
      <c r="C18" s="6">
        <v>613</v>
      </c>
      <c r="D18" s="6">
        <f>60*C18</f>
        <v>36780</v>
      </c>
      <c r="E18" s="7">
        <v>100</v>
      </c>
      <c r="F18" s="7">
        <f t="shared" si="0"/>
        <v>16000</v>
      </c>
      <c r="G18" s="7">
        <v>3</v>
      </c>
      <c r="H18" s="7">
        <f t="shared" si="1"/>
        <v>2400</v>
      </c>
      <c r="I18" s="7">
        <f t="shared" si="2"/>
        <v>55180</v>
      </c>
    </row>
    <row r="19" s="1" customFormat="1" ht="30" customHeight="1" spans="1:9">
      <c r="A19" s="6" t="s">
        <v>24</v>
      </c>
      <c r="B19" s="6"/>
      <c r="C19" s="6">
        <f t="shared" ref="C19:G19" si="5">SUM(C3:C18)</f>
        <v>21579</v>
      </c>
      <c r="D19" s="6">
        <f t="shared" si="5"/>
        <v>1297320</v>
      </c>
      <c r="E19" s="7">
        <f t="shared" si="5"/>
        <v>3298</v>
      </c>
      <c r="F19" s="7">
        <f t="shared" si="5"/>
        <v>527680</v>
      </c>
      <c r="G19" s="7">
        <f t="shared" si="5"/>
        <v>50</v>
      </c>
      <c r="H19" s="7">
        <f t="shared" si="1"/>
        <v>40000</v>
      </c>
      <c r="I19" s="7">
        <f>SUM(I3:I18)</f>
        <v>1865000</v>
      </c>
    </row>
    <row r="20" ht="55" customHeight="1" spans="1:9">
      <c r="A20" s="9"/>
      <c r="B20" s="10"/>
      <c r="C20" s="10"/>
      <c r="D20" s="10"/>
      <c r="E20" s="10"/>
      <c r="F20" s="10"/>
      <c r="G20" s="10"/>
      <c r="H20" s="10"/>
      <c r="I20" s="10"/>
    </row>
    <row r="21" customFormat="1" ht="19.5" spans="1:1">
      <c r="A21" s="11" t="s">
        <v>25</v>
      </c>
    </row>
    <row r="22" customFormat="1"/>
    <row r="23" spans="7:9">
      <c r="G23" s="12" t="s">
        <v>31</v>
      </c>
      <c r="H23" s="12"/>
      <c r="I23" s="12"/>
    </row>
  </sheetData>
  <mergeCells count="3">
    <mergeCell ref="A1:I1"/>
    <mergeCell ref="A20:I20"/>
    <mergeCell ref="G23:I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阿锦</cp:lastModifiedBy>
  <dcterms:created xsi:type="dcterms:W3CDTF">2021-11-30T03:25:00Z</dcterms:created>
  <dcterms:modified xsi:type="dcterms:W3CDTF">2024-07-05T08:09:40Z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980C17D08992480B838AE7253C9A9171_13</vt:lpwstr>
  </property>
  <property fmtid="{D5CDD505-2E9C-101B-9397-08002B2CF9AE}" pid="3" name="KSOProductBuildVer">
    <vt:lpwstr>2052-12.1.0.16929</vt:lpwstr>
  </property>
</Properties>
</file>