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65" activeTab="0"/>
  </bookViews>
  <sheets>
    <sheet name="20年农发预算绩效执行情况" sheetId="1" r:id="rId1"/>
  </sheets>
  <definedNames>
    <definedName name="_xlnm.Print_Area" localSheetId="0">'20年农发预算绩效执行情况'!$A$1:$M$106</definedName>
  </definedNames>
  <calcPr fullCalcOnLoad="1"/>
</workbook>
</file>

<file path=xl/sharedStrings.xml><?xml version="1.0" encoding="utf-8"?>
<sst xmlns="http://schemas.openxmlformats.org/spreadsheetml/2006/main" count="351" uniqueCount="299">
  <si>
    <t>专项资金（基金）名称：农业发展专项资金</t>
  </si>
  <si>
    <t>单位：万元</t>
  </si>
  <si>
    <r>
      <t>2020</t>
    </r>
    <r>
      <rPr>
        <b/>
        <sz val="10"/>
        <rFont val="宋体"/>
        <family val="0"/>
      </rPr>
      <t>年预算</t>
    </r>
  </si>
  <si>
    <t>单位上报</t>
  </si>
  <si>
    <t>财政核定</t>
  </si>
  <si>
    <t>拨付金额</t>
  </si>
  <si>
    <t>项目结余</t>
  </si>
  <si>
    <t>拨付单位</t>
  </si>
  <si>
    <t>备注1</t>
  </si>
  <si>
    <t>备注2
（测算说明）</t>
  </si>
  <si>
    <t>备注3
（绩效使用情况说明）</t>
  </si>
  <si>
    <t>项目</t>
  </si>
  <si>
    <t>一、收入</t>
  </si>
  <si>
    <t xml:space="preserve">    1、一般公共预算安排</t>
  </si>
  <si>
    <t>二、支出</t>
  </si>
  <si>
    <t>项目结余调整说明</t>
  </si>
  <si>
    <t>1、农业农村局</t>
  </si>
  <si>
    <t>农业重大活动经费</t>
  </si>
  <si>
    <t>农技推广中心</t>
  </si>
  <si>
    <t>第十二届莫干黄芽茶王赛</t>
  </si>
  <si>
    <t>德清好稻米评比推介活动2万、莫干黄芽茶王赛22万、茶业博览会16万。</t>
  </si>
  <si>
    <t>对我县重点茶叶生产单位选送的黄茶茶样和绿茶茶样进行莫干黄芽茶叶品质鉴定，评出茶王1名、特等奖5名、一等奖9名。淘宝直播间2小时线上销售357份产品，营业额4.6万元，60克“茶王”茶样拍出5600元高价。活动在杭州日报直播平台、淘宝直播平台、杭州日报、新民晚报、浙江在线、中国茶叶、深度德清等媒体进行了直播报道。其中在线观众11027人收看，杭加新闻单篇阅读量达1.9w。</t>
  </si>
  <si>
    <t>浙江（深圳）绿茶博览会（结算款）</t>
  </si>
  <si>
    <t>2019年已预拨8万元，本次结算合计109070.5元，扣除预拨款批复金额为2.9万元</t>
  </si>
  <si>
    <t>19年底以湖州三色茶为主题市参展主题抱团参加浙江（深圳）绿茶博览会，德清展位面积27㎡，以莫干黄芽农合联为承办单位组织8家茶企统一参展，并举办莫干黄芽推荐会。</t>
  </si>
  <si>
    <t>上海茶博会</t>
  </si>
  <si>
    <t>由德清县莫干黄芽茶产业农民合作经济组织联合会组织4家茶企参加上海茶博会，参展面积18㎡。</t>
  </si>
  <si>
    <t>西安茶博会（预拨资金展位费）</t>
  </si>
  <si>
    <t>展会时间2020年10月29日至11月2日（5天）,布展搭建时间10月27日-28日，展位面积54㎡。</t>
  </si>
  <si>
    <t>西安茶博会（结算）</t>
  </si>
  <si>
    <t>组织我县莫干黄芽农合联授权茶企4家抱团参加西安茶博会，展销面积54㎡，采用特装搭建。协助实施单位为德清县莫干黄芽茶产业农民合作经济组织联合会。</t>
  </si>
  <si>
    <t>粮食救灾种子储备经费</t>
  </si>
  <si>
    <t>《中华人民共和国种子法》、《浙江省农作物种子储备管理办法》（浙农计发[2018]9号）：种子转商削价亏损6.5万kg×1.2元/kg=7.8万元（单价参照政府收购价）；种子仓储费用1.2万元；收储种子资金贷款利息及自有资金占用费1万元（仓储费及占用费按照合同）</t>
  </si>
  <si>
    <t>储备水稻秀水519早熟晚粳种子6.5万公斤，能灾后应急播种水稻约1.3万亩，保障了粮食生产安全，维护了社会稳定。</t>
  </si>
  <si>
    <t>后备母牛补贴</t>
  </si>
  <si>
    <t>畜牧兽医局（浙江凤山奶牛养殖有限公司）</t>
  </si>
  <si>
    <t>浙财农[2011]391号、[2014]23号</t>
  </si>
  <si>
    <t>存栏后备母牛286头。按每头后备奶牛400元的县级财政补贴标准（浙财农[2011]391号地方财政承担500元*80%每头），共需县补资金11.44万元。</t>
  </si>
  <si>
    <t>凤山牧场完成286头优质后备母牛的饲养培育工作，全场存栏达1200头以上；加快培育优质奶牛后备资源，促进我县奶业持续健康发展。</t>
  </si>
  <si>
    <t>田园综合体建设</t>
  </si>
  <si>
    <t>农业农村局（浙江德清兆祥生态农业有限公司）</t>
  </si>
  <si>
    <t>德农[2019]109号</t>
  </si>
  <si>
    <r>
      <t>德清县乡村振兴发展规划视示范村建设内容、规模情况，分别给予100-300万元财政配套补助（东衡、杨墩村、五四上杨350万、仙潭150万等）。</t>
    </r>
    <r>
      <rPr>
        <sz val="8"/>
        <color indexed="10"/>
        <rFont val="宋体"/>
        <family val="0"/>
      </rPr>
      <t>因非刚性压缩需求，减少一个村补助250万元，压缩至650万元</t>
    </r>
  </si>
  <si>
    <t>1、进一步提升了园区农旅产业功能，年接待游客人数增加3万人次以上;2、可为企业增加经济收入20万元以上，3、新增就业人员10名。</t>
  </si>
  <si>
    <t>农业农村局（下渚湖）</t>
  </si>
  <si>
    <t>德农[2020]81号、德农[2019]109号</t>
  </si>
  <si>
    <t>1、建成了花海楼游客接待、农产品销售综合服务中心、打造农旅观光带，年接待游客5万人次以上：2、可增加村集体经营收入120元，3、解决村民就业23人。</t>
  </si>
  <si>
    <t>农业农村局小计</t>
  </si>
  <si>
    <t>2、自然资源和规划局</t>
  </si>
  <si>
    <t>西部生态补偿资金</t>
  </si>
  <si>
    <t>自然资源规划局</t>
  </si>
  <si>
    <t>德自然资规发[2020]41号</t>
  </si>
  <si>
    <t>原按照6500万总量的5%计提为325万元，因总量压缩至6239万元，故计提金额调整至311.95万元，差额13.05万元调整至镇(街道)农业项目及两区建设。</t>
  </si>
  <si>
    <t>我县是一个典型的“五山一水四分田”的半山区，自2005年实现森林生态效益补偿机制以来，为全力打造生态建设示范区，保护生态环境，促进人与自然协调发展，每年都列入年度政府工作报告，通过对生态公益补偿标准提高、专人专职、档案建立、制度建立、管理规范等一系列措施，我县生态公益林建设取得显著成效。2020年我县省级以上公益林补助10237804.4元，县级公益林13097815元，合计公益林损失性补偿资金总额为23335619.40元，其中农业发展专项资金年初安排311.95万，该资金已拨付到位。</t>
  </si>
  <si>
    <t>综合治理毁林（竹）专项行动经费</t>
  </si>
  <si>
    <r>
      <t>《德清县综合治理毁林（竹）专项行动项目管理办法》（德治林领〔2019〕1号）1、开展茶地生态套种修复面积</t>
    </r>
    <r>
      <rPr>
        <sz val="8"/>
        <rFont val="宋体"/>
        <family val="0"/>
      </rPr>
      <t>2000</t>
    </r>
    <r>
      <rPr>
        <sz val="8"/>
        <rFont val="宋体"/>
        <family val="0"/>
      </rPr>
      <t>亩，每亩补助800元，约需要补助资金计</t>
    </r>
    <r>
      <rPr>
        <sz val="8"/>
        <rFont val="宋体"/>
        <family val="0"/>
      </rPr>
      <t>160</t>
    </r>
    <r>
      <rPr>
        <sz val="8"/>
        <rFont val="宋体"/>
        <family val="0"/>
      </rPr>
      <t>万元。</t>
    </r>
  </si>
  <si>
    <t xml:space="preserve">2020年实际需要茶园生态修复的面积为2700亩。因上半年新冠肺炎疫情防控原因及夏、秋季高温少雨（不利于新植）等不可抗拒因素，导致今年茶园生态修复工作总体推进比往年有较大延迟，而没有在12月前完成实施和验收，导致预算的补助资金无法下拨，需要调整到2021年使用。
</t>
  </si>
  <si>
    <t>三莫线速生杨基地管护资金</t>
  </si>
  <si>
    <t xml:space="preserve">三莫线速生杨树基地管护房支出2万元、病虫害防治23.2万元、清理杂草及采伐枯死木36万元、排涝清理12.1万元和宣传及日常管护劳务支出16.7万元，共计90万。
</t>
  </si>
  <si>
    <t>三莫线速生杨基地很多工作包括病虫害的发生情况及自然灾害等既有不可预期性，具体各项工作的开展，林场根据基地实际情况统筹、合理安排实施。且2020年上半年因为疫情原因，工作安排无法开展，下半年进行了病虫害防治、排水沟清理和杂草清理项目，项目资金需要调整至2021年完成验收后才能支付。</t>
  </si>
  <si>
    <t>森林资源年度监测及林地变更调查</t>
  </si>
  <si>
    <r>
      <t>林建协[2018]15号。2019年森林资源年度监测（按照每亩收费0.3元*140万亩*0.75折=31.5万，综合报预算30万；</t>
    </r>
    <r>
      <rPr>
        <sz val="8"/>
        <color indexed="8"/>
        <rFont val="宋体"/>
        <family val="0"/>
      </rPr>
      <t>2019林地变更调查（按照每亩0.2元*140万亩*0.75折=21万，综合报预算20万。（该测算由省林业勘察设计院提供，140亩为县域面积，该工作为常规性工作）。农发预算安排10万元，其余差额部分由单位自行承担。</t>
    </r>
  </si>
  <si>
    <t>根据《国家林业和草原局关于开展2020年森林督查暨森林资源管理“一张图”年度更新工作的通知》（林资发〔2020〕33号），结合省林业局《关于开展2020年森林督查暨森林资源管理“一张图”年度更新工作的通知》（浙林资〔2020〕27号）等有关规定，开展2020年森林督查图斑验证核查及违法图斑查处整改工作，并同步做好公益林区划落界成果整合工作，通过遥感判读区划结合现地核实验证的方法，加大对涉林案件的发现、查处和整改力度，坚决遏制违法破坏森林资源行为，完成德清县2020年度森林督查暨森林资源管理“一张图”年度更新工作。该资金已拨付到位，主要用于监测报告编制费支出。</t>
  </si>
  <si>
    <t>食用林产品质量安全及林技推广</t>
  </si>
  <si>
    <t>自然规划局</t>
  </si>
  <si>
    <t xml:space="preserve">一、开展食用林产品安全检测。开2020年全年计划开展食用林产品检测工作65批次，每批次0.2万元推算（含加样品购买费用），全年需抽检费用13万元；每年定期的食品安全周、专项执法行动、培训等相关费用1万元，共计14万元。
二、加强技术培训。全年计划开展竹林高效经营、林业技术人员知识更新、森林康养知识等培训10余次，培训人次375人次，按每人次80元计算，共计3万元。
三、加强与省、市林所院校合作，积极推广新研发的林业技术及林业现代化技术应用推广工作，建设科技示范户等，努力提高精准施肥用药，实施早园笋酸化土壤改良提升工程，预计相关费用3万元。
</t>
  </si>
  <si>
    <t>1、通过加大食用林产品质量安全抽检工作，有效保障了消费者舌尖上的安全；2、通过培训，不断提高食用林产品生产者的主体意识和安全生产意识，有效提高全县食用林产品质量安全；3、通过技术培训，加大标准化技术及高效经营技术推广，有效提高林农的经济效益；4、早园笋酸化土壤改良提升工程实施，有效提高肥药施用的精准度，使土壤得到改良。5、项目资金已经拨付到位，主要用于林产品检测费、培训支出、肥料款等。</t>
  </si>
  <si>
    <t>钟管镇速生杨基地土地租金补助</t>
  </si>
  <si>
    <t>补助钟管镇速生杨基地土地租金,县政府、镇政府、企业各承担三分之一（按年结算，年底由钟管镇政府出具报告）</t>
  </si>
  <si>
    <t>速生杨基地的建设和正常运行，有效改善了当地生态环境质量，增强了干部群众对森林资源保护重要性的认识，为提高全民生态保护意识和建设绿水青山德清做出了贡献。根据钟管镇人民政府《关于要求拨付2019年度速生杨土地租金的申请函》，2019年保留速生杨面积共计806.887亩，租金基数为900元/亩，共需支付土地租金726198.3元，每家单位按三分之一计算后，我局需承担242066.1元。农业发展专项资金年初安排24万元，该资金已拨付到位，主要用于支付钟管镇速生杨基地土地租金。</t>
  </si>
  <si>
    <t>自然资源和规划局小计</t>
  </si>
  <si>
    <t>3、农险办</t>
  </si>
  <si>
    <r>
      <t>政策性农业保险保费补助
（</t>
    </r>
    <r>
      <rPr>
        <sz val="10"/>
        <color indexed="10"/>
        <rFont val="宋体"/>
        <family val="0"/>
      </rPr>
      <t>结余84.2203万元</t>
    </r>
    <r>
      <rPr>
        <sz val="10"/>
        <rFont val="宋体"/>
        <family val="0"/>
      </rPr>
      <t xml:space="preserve">）
</t>
    </r>
  </si>
  <si>
    <t>中国人民财产保险股份有限公司湖州市分公司</t>
  </si>
  <si>
    <t>结算19年地方特色保险（县财政50%），其中：茶叶低温气象指数保险33.23万元，湖羊保险15.21万，生态鳖保险5.89万</t>
  </si>
  <si>
    <t>根据预结算表，2020年预算852.5092511万元。
其中：（1）2019年度地方农业特色保险保费县级补助预计193.4万元；
（2）政策性农业保险保费县补预计659.1092511万（原605.0273511万，其中县补521.841754万，水稻、淡水养鱼及林业综合县补追加83.1855971万；后因生猪及能繁母猪参保基数提高及保额提高（生猪原900元/头提高至1200元/头，能繁母猪原1000元/头提高至1500元/头，（浙农险办[2019]5号）），县级补助提高了54.0819万）</t>
  </si>
  <si>
    <t>开展政策性农业保险24项，完成保费收入 26627210.59元，提供保障金额21770.56万元；已赔付赔款金额23415155.62元左右。对全社会农产品的稳产保供做出了贡献，</t>
  </si>
  <si>
    <t>省共保体</t>
  </si>
  <si>
    <r>
      <t>浙财金[2020]25号.根据19年结算数及20年预拨数，共需拨付省共保体641.1717元，其中：1、2019年实际列支7144497元（19年结算数8020797元，扣减省级承担生猪及林木补贴876300元)，19年已预拨6050274元（暂付款），差额1094223元需拨付。
2、需预拨2020年预算金额5317494元（</t>
    </r>
    <r>
      <rPr>
        <sz val="9"/>
        <color indexed="10"/>
        <rFont val="宋体"/>
        <family val="0"/>
      </rPr>
      <t>因21年农发专户取消，故改由国库追加一般公共预算列支</t>
    </r>
    <r>
      <rPr>
        <sz val="9"/>
        <rFont val="宋体"/>
        <family val="0"/>
      </rPr>
      <t>）。</t>
    </r>
  </si>
  <si>
    <r>
      <t>农村住房保险保费补助
（</t>
    </r>
    <r>
      <rPr>
        <sz val="10"/>
        <color indexed="10"/>
        <rFont val="宋体"/>
        <family val="0"/>
      </rPr>
      <t>结余0.044万元</t>
    </r>
    <r>
      <rPr>
        <sz val="10"/>
        <rFont val="宋体"/>
        <family val="0"/>
      </rPr>
      <t>）</t>
    </r>
  </si>
  <si>
    <t xml:space="preserve">20年结算数:总财政补贴57.2266万元，其中省补24.2706万元（浙财金[2015]88号），县补32.956万元
</t>
  </si>
  <si>
    <t>根据农房保险保费预算表2020年度合计县补32.956万，其中普通农户31.5672万、五保低保户1.3888万</t>
  </si>
  <si>
    <t>全年投保农房80902户，全年理赔案件202起，理赔金额397250元，确保了农村村民财产安全，减少财产损失。</t>
  </si>
  <si>
    <t>水产养殖互助保险</t>
  </si>
  <si>
    <t>县农业农村局</t>
  </si>
  <si>
    <t>浙江省农业农村厅关于印发《2019年度水产养殖互助保险试点工作方案》的通知（浙农计发〔2019〕27号）、《德清县农业农村局关于下达2019年度德清县政策性水产养殖互助保险任务的通知》（德农〔2019〕42号）2020年计划完成500万保费，县级及以上保险费用补助70%（其中省级50%，县级20%），业主负担保险费用30%。</t>
  </si>
  <si>
    <t>全年承保63单，提供保额5088万元，收取保费325万元，全年理赔830万元，有力地支持了渔业产业发展，减少了渔民养殖损失。</t>
  </si>
  <si>
    <t>农险办小计</t>
  </si>
  <si>
    <t>二区建设</t>
  </si>
  <si>
    <t>二区项目</t>
  </si>
  <si>
    <t>财政局</t>
  </si>
  <si>
    <t>农村综合改革专项经费</t>
  </si>
  <si>
    <t>县财政局</t>
  </si>
  <si>
    <t>用于乡财平台一卡通社保接口服务</t>
  </si>
  <si>
    <t>财政局小计</t>
  </si>
  <si>
    <t>规范山区生猪屠宰补助</t>
  </si>
  <si>
    <t>关于生猪定点屠宰补助问题，降低收费让利于山区屠宰户减收部分，按实结算，最高不超过20万元。（人民政府办公室专题会议纪要[2016]9号）</t>
  </si>
  <si>
    <t>由于2020年我县山区已不再进行生猪屠宰，故无需补助。</t>
  </si>
  <si>
    <t>农业产业化政策兑现专项</t>
  </si>
  <si>
    <t>其中农技推广中心15万、对河口水库3万有关企业等398.7万</t>
  </si>
  <si>
    <t>德农产办[2020]2号</t>
  </si>
  <si>
    <t>根据《中共德清县委办公室德清县人民政府办公室关于推进农业供给侧结构性改革促进绿色美丽农业发展的若干政策意见》德委办[2017]66号文件，设施补助420万元（水木九天），主要兑现：市级园区、新发展设施基地、示范性家庭农场、农业龙头企业、农民专业合作社联合社、农业品牌、休闲观光农业等20项内容政策兑现580万元。</t>
  </si>
  <si>
    <t>1、进一步推进了全县农业设施化、数字化建设，新增农业设施大棚36亩;2、推动了农业标准化、品牌化建设，新增“三品认证”32个，有机产品8个；3、促进了企业发展，通过市级以上农业龙头企业8家，组织开展农产品展示展销活动，获得省级品牌农产品12项。</t>
  </si>
  <si>
    <t>德清县数字农业试点县建设</t>
  </si>
  <si>
    <t>农业农村局</t>
  </si>
  <si>
    <t>德农[2020]29号</t>
  </si>
  <si>
    <r>
      <t>浙发改投资[2019]337号、绿色渔业发展行动计划（德政发〔2018〕17号）测算：数字农业试点建设项目县配套（</t>
    </r>
    <r>
      <rPr>
        <sz val="8"/>
        <color indexed="10"/>
        <rFont val="宋体"/>
        <family val="0"/>
      </rPr>
      <t>计划文件下达德农[2020]29号待下达）</t>
    </r>
    <r>
      <rPr>
        <sz val="8"/>
        <rFont val="宋体"/>
        <family val="0"/>
      </rPr>
      <t>1、项目建设管理费、可研编制费、勘察设计费、招投标代理、项目监理费、招投标公证费、审计费等86万元；2、四大示范项目的建设费等114万元，以上合计200万元</t>
    </r>
  </si>
  <si>
    <t>1、完善提升德清农业云平台，建成“一中心二平台二应用”数字农业平台：2、粮油等六大特色优势农产品应用全履盖：3、提高了为农业生产在气象、病害、技术、信息等方央服务功能，增加农业产镇亿元以上，节约农业劳动力20%以上。</t>
  </si>
  <si>
    <t>浙农计发[2019]32号</t>
  </si>
  <si>
    <t>农业机械机报废县级配套</t>
  </si>
  <si>
    <t>直补户</t>
  </si>
  <si>
    <t>德农机[2020]2号</t>
  </si>
  <si>
    <r>
      <t xml:space="preserve">1、德政办发[2019]29号：（1）提前报废（大中型）278+6辆，按照0.3万/年补偿，需要330.3万元（2）提前报废（小型）3辆，按0.12万/年，计0.48万；
</t>
    </r>
    <r>
      <rPr>
        <sz val="8"/>
        <rFont val="宋体"/>
        <family val="0"/>
      </rPr>
      <t>2、浙农计发[2013]19号：（1）正常报废（大中型）352辆*0.21万/台=73.92万；（2）正常报废（小型含纯农田）583辆*0.09万/台=52.47万</t>
    </r>
    <r>
      <rPr>
        <sz val="8"/>
        <color indexed="10"/>
        <rFont val="宋体"/>
        <family val="0"/>
      </rPr>
      <t>该项目原安排总量457.17万元，因存结余11万元，故总量压缩至446.17万元，</t>
    </r>
  </si>
  <si>
    <t>全年回收纯农田作业高耗能机械591台，上道路行驶拖拉机324台，共计完成报废解体高耗能农业机械915台，落实补贴资金（含提前报废追加补贴资金）526.45万元，其中省级资金80.5万元，县级资金445.95万元。同时鼓励农户使用清洁能源的农机具，通过淘汰大指高能耗拖拉机减少了农业机械对环境造成污染。</t>
  </si>
  <si>
    <t>农机具购置补贴配套资金</t>
  </si>
  <si>
    <t>德农机[2019]5号、[2020]1号</t>
  </si>
  <si>
    <t>浙农计发[2018]16号；
德农[2018]52号开展农机购置补贴约70万</t>
  </si>
  <si>
    <t xml:space="preserve"> 2020年我县共有74台农机享受农机购置补贴县级资金，购机总金额633.08万元。通过项目实施，优化了我县农机装备水平，机具配比更趋合理，加强了农机服务组织的社会化服务能力，粮食生产机械化水平不断提高，粮食生产作业机械化率超过88%</t>
  </si>
  <si>
    <t>农机所（相关农户）</t>
  </si>
  <si>
    <t>农业局（相关农户）</t>
  </si>
  <si>
    <t>德农函[2020]7号</t>
  </si>
  <si>
    <t>美丽渔场创建项目</t>
  </si>
  <si>
    <t>德渔业办[2020]3号</t>
  </si>
  <si>
    <t>《德清县现代渔业绿色发展“566”行动计划（2018-2020年）的通知》（德政发〔2018〕17号），德渔业办〔2019〕2号《美丽渔场提升建设实施方案》测算.全县计划创建美丽渔场8个左右，每个美丽渔场补助10至15万元，主要用于道路建设、完善设施，优化模式，美化生产环境等，合计100万元。</t>
  </si>
  <si>
    <t>2020年完成6家渔场的基础设施类项目提升，实际总投资131.694815万元，补助资金85万元，美化了场区环境，完善了三室两库。</t>
  </si>
  <si>
    <t>农业产业各类创建编制费</t>
  </si>
  <si>
    <t>德清县产村融合发展三年行动规划编制</t>
  </si>
  <si>
    <t>根据农业产业发展要求，动态编制各类创建方案（规划），包括;省级特色强镇、全产业链、休闲农业等编制费等约15万元。</t>
  </si>
  <si>
    <t>1、通过规虹创建，通过了2个省级特色强镇创建; 2、完成了德清县产村融合三年行动规划编制，3、通过省级产业化联合体1个、省级特色农产品优势区1个。</t>
  </si>
  <si>
    <t>农田氮磷生态拦截沟渠</t>
  </si>
  <si>
    <t>德农[2019]98号（禹越9.0639万元、新安33万元）德农[2020]82号（东衡众创45万元、钟管曲溪2.1955万元）</t>
  </si>
  <si>
    <t>建成2条各1000米长度的标准化沟渠，每条沟渠投资约50万</t>
  </si>
  <si>
    <t>完成禹越镇天皇殿村和钟管镇曲溪村2条生态沟渠资金拨付，同时完成新安镇下舍村、洛舍镇东衡村2条新建农田氮磷生态拦截沟渠建设，共计建设长度1693米，农田有效覆盖面积达2500亩，实现示范区域内农田排水化学需氧量、总氮、总磷分别减少20%、30%和30%以上。</t>
  </si>
  <si>
    <t>百名美丽农业领军人才培训</t>
  </si>
  <si>
    <t>《中共德清县委统战部 德清县农业局 关于印发&lt;德清县百名美丽农业领军人才培育计划&gt;的通知》（德农〔2018〕69号），每年培训2期，每期100人左右，每人2500元。</t>
  </si>
  <si>
    <t>1.完成农村电商4期培训；2.完成农村电商培训800人次天；3.提升了农产品主体电商营销意识及技能，通过电商销售带动农户增收。</t>
  </si>
  <si>
    <t>城乡居民人均可支配收入调查服务</t>
  </si>
  <si>
    <t>健全全县城乡居民收支记账体系，主要用于培训指导、数据采集、数据分析、数据监测等。2019年已签定合同，2020年支付约20万元。</t>
  </si>
  <si>
    <t>1、全面了解掌握城乡居民收入、消费等信息数据：2、城乡居民收入预计增长8%以上，3、调查农户250户。</t>
  </si>
  <si>
    <t>《农村信息报》等征订</t>
  </si>
  <si>
    <t>德清县征订任务2000份，每份180元，共需36万元</t>
  </si>
  <si>
    <t>根据《浙江省农业农村厅办公室关于做好2021年《农民日报》《农业工作通讯》订阅和学用工作的通知》的要求，征订《农民日报》120份，《农业工作通讯》170份，共87120.00元。在引导广大“三农”干部深入学习贯彻党的创新理论、推动中央“三农”重大决策部署落实、提高“三农”工作水平,实施乡村振兴战略、助力我省“三农”事业高质量发展中发挥了重要作用</t>
  </si>
  <si>
    <t>水产品定性检测费</t>
  </si>
  <si>
    <t>对全县水产养殖户的水产品采样2500 批次左右，进行快速检测，品种包括淡水鱼、龟鳖、蛙类、青虾、甲壳类等，水产品快速检测中标单位由第三方监督核查，计划检测淡水鱼、龟鳖、蛙类400元/批次，虾类300元/批次，检测费70万元；对检测过程及结果的监督核查费10万元，合计费用80万元</t>
  </si>
  <si>
    <t xml:space="preserve">1.水产品快速检测1765批次，其中淡水鱼、龟鳖、蛙类1578批次，虾类186批次。2.2020年德清县水产品药物残留快检工作质量评价，氯霉素、孔雀石绿、呋喃西林代谢物、呋喃唑酮代谢物、呋喃它酮代谢物、呋喃妥因代谢物、五氯酚钠等7个项目，每个检测项目验证40个样品，其中包括20个阴性样品和20个阳性样品。现场监督核查5次。
</t>
  </si>
  <si>
    <t>病死动物无害化处理及免疫应激补助</t>
  </si>
  <si>
    <t>畜牧局（钟管镇塍头村股份经济合作社）</t>
  </si>
  <si>
    <t>病死动物收集点运转经费补助</t>
  </si>
  <si>
    <r>
      <t xml:space="preserve">《浙江省动物防疫等补助经费管理实施细则》（浙财农[2018]43号）
</t>
    </r>
    <r>
      <rPr>
        <sz val="8"/>
        <rFont val="宋体"/>
        <family val="0"/>
      </rPr>
      <t xml:space="preserve">1、病死动物无害化处理费：2019年3月-2020年2月预计收集处理病死猪2.8万头，每头按80元*40%计，其他动物101吨，按每吨3750元计。
</t>
    </r>
    <r>
      <rPr>
        <sz val="8"/>
        <rFont val="宋体"/>
        <family val="0"/>
      </rPr>
      <t>2、2020年德清县病死动物收集点运转经费补助、2020年养殖场户重大动物疫病扑杀及免疫应激补助储备，以上合计138万元。</t>
    </r>
  </si>
  <si>
    <t>为我县钟管镇病死动物收集点购置防护服600套、口罩500个、手套40盒，用于工作人员日常安全防护，同时完成保险、维修及年审车辆1辆；效益指标：有效保障了钟管病死动物收集点的正常运转。2019年3月至2020年2月期间，无害化收集处理养殖环节病死猪共计30469头，其它动物共计114.877吨；效益指标：从源头上遏制病死动物流向市场，保障广大养殖户效益和群众“舌尖上”的安全。</t>
  </si>
  <si>
    <t>市财政局</t>
  </si>
  <si>
    <r>
      <t>湖农发[2020]23号 2019年度养殖环节病死猪及其它动物无害化处理配套资金结算总金额140.58万元，</t>
    </r>
    <r>
      <rPr>
        <sz val="9"/>
        <color indexed="10"/>
        <rFont val="宋体"/>
        <family val="0"/>
      </rPr>
      <t>不足部分19.58万元预备费列支</t>
    </r>
  </si>
  <si>
    <t>生猪产能提升</t>
  </si>
  <si>
    <t>武康龙胜猪场扩繁一期项目80万（文件依据：《关于促进生猪生产保障市场供应的意见（讨论稿）》（意见征求中待发文））</t>
  </si>
  <si>
    <t>该项目2020年尚未完工，需延迟至2021年完工，故原年初预算安排的资金未使用。</t>
  </si>
  <si>
    <t>秸秆综合利用</t>
  </si>
  <si>
    <t>县农业农村局（80户农户）</t>
  </si>
  <si>
    <t>浙农专发[2019]55号</t>
  </si>
  <si>
    <r>
      <t>由部门申报的</t>
    </r>
    <r>
      <rPr>
        <sz val="8"/>
        <rFont val="宋体"/>
        <family val="0"/>
      </rPr>
      <t>“</t>
    </r>
    <r>
      <rPr>
        <sz val="8"/>
        <rFont val="宋体"/>
        <family val="0"/>
      </rPr>
      <t>秸秆综合利用调查</t>
    </r>
    <r>
      <rPr>
        <sz val="8"/>
        <rFont val="宋体"/>
        <family val="0"/>
      </rPr>
      <t>”</t>
    </r>
    <r>
      <rPr>
        <sz val="8"/>
        <rFont val="宋体"/>
        <family val="0"/>
      </rPr>
      <t>、</t>
    </r>
    <r>
      <rPr>
        <sz val="8"/>
        <rFont val="宋体"/>
        <family val="0"/>
      </rPr>
      <t>“</t>
    </r>
    <r>
      <rPr>
        <sz val="8"/>
        <rFont val="宋体"/>
        <family val="0"/>
      </rPr>
      <t>秸秆综合利用企业（大户）补贴</t>
    </r>
    <r>
      <rPr>
        <sz val="8"/>
        <rFont val="宋体"/>
        <family val="0"/>
      </rPr>
      <t>”</t>
    </r>
    <r>
      <rPr>
        <sz val="8"/>
        <rFont val="宋体"/>
        <family val="0"/>
      </rPr>
      <t xml:space="preserve">《2019年度区县生态文明暨美丽湖州建设工作任务书》（湖生态文明办发〔2019〕11号）
</t>
    </r>
    <r>
      <rPr>
        <sz val="8"/>
        <rFont val="宋体"/>
        <family val="0"/>
      </rPr>
      <t>测算：给予秸秆综合利用企业（大户）场租费、机械购置费、秸秆离田回收补贴，合计约10万元</t>
    </r>
  </si>
  <si>
    <t>完成80户农户秸秆综合利用情况调查，共计发放补贴1.6万元，2020年我县农作物秸秆综合利用率达96.52%</t>
  </si>
  <si>
    <t>产学研联盟考核奖励</t>
  </si>
  <si>
    <t>德农产学研办[20191号、][2020]1号</t>
  </si>
  <si>
    <t>《2019年和2020年德清县现代农业产学研联盟十大产业分联盟工作目标考核办法》（德农产学研办〔2019〕1号），对工作目标考核被评为优秀、合格的分联盟，分别给予优秀分联盟首席专家2万，合格分联盟首席专家1.5万，合计约17万元</t>
  </si>
  <si>
    <t>加快推动农技推广与服务，促进联盟工作成效，并顺利通过产学研联盟工作市对县考核。评选出茶叶等3个分联盟为优秀联盟，分别给予优秀分联盟首席专家2万，粮油等7个分联盟为合格联盟，合格分联盟首席专家1.5万。</t>
  </si>
  <si>
    <t>遗产保护与利用开发经费</t>
  </si>
  <si>
    <t>农业农村局（欧诗漫集团有限公司）</t>
  </si>
  <si>
    <t>《关于德清县珍珠小镇小山漾珍珠文化园项目建设的备忘录》[2019]21号。
申请全球重要文化遗产规修编、中英文文本编写、宣传片，八个课题，会议、宣传等预算支出200万元。</t>
  </si>
  <si>
    <t>完成了1项遗产保护与利用规划，开展调查分析课题2次，发表论文4篇、参加各类研讨活动3次</t>
  </si>
  <si>
    <t>项目小计</t>
  </si>
  <si>
    <t>其他部门</t>
  </si>
  <si>
    <t>除供销社固定项目外，加上供销社化肥储备贴息、县妇联、新闻中心及市农技推广基金会等其他部门85万</t>
  </si>
  <si>
    <t>供销社</t>
  </si>
  <si>
    <t>2019浙江（上海）名特优新农产品展销会2.79万元、2020湖州名特优农产品新春大联展0.9675万、十一届全国优质农产品（北京）展销周1.8602万、2019浙江（南京）名特优新农产品展销会2.112万元</t>
  </si>
  <si>
    <t xml:space="preserve">2019浙江（南京）名特优新农产品展销会 25000
2019浙江（上海）名特优新农产品展销会 42000
第十一届全国优质农产品（北京）展销周 19900
2020年“德清嫂”诚信农产品迎春展览会（德清县诚信农产品迎春大联展） 440000
2020年上海新春大联展 35000
2020年湖州名特优农产品新春大联展 7200
浙江省第十一届花卉展示展销会暨精品兰花展 5000
2020浙江省农商对接大会暨知名品牌农产品展示展销会 5000
2020年湖州区域公用品牌金秋大联展 10000
第十六届中国国际农产品交易会 10000
2020浙江农业博览会 260000
区域公用品牌、特色产业农合联产品推广活动 140900
</t>
  </si>
  <si>
    <t>预算执行率99%：参加2019浙江（南京）名特优新农产品展销会、十一届全国优质农产品（北京）展销周、2019浙江（上海）名特优新农产品展销会、2020年“德清嫂”诚信农产品迎春展览会、2020年湖州名特优农产品新春大联展、2020上海新春农产品大联展、2020湖州消费扶贫金秋大联展暨南浔知味区域品牌推介会、浙江湖州长三角乡村产业招商大会暨农产品推介会、2020北京国际茶展、2020浙江农业博览会、2020第三届德清下渚湖“水精灵”青虾节等参展活动，为参展企业做好会展报名、场地参展布置等工作。</t>
  </si>
  <si>
    <t>2020上海新春农产品大联展9192元、德清嫂诚信农产品迎春展览会40.5827万</t>
  </si>
  <si>
    <t>湖州消费扶贫金秋大联展暨南浔知味区域品牌推介会1.088万元、浙江湖州长三角乡村产业招商大会暨农产品推介会0.7243万</t>
  </si>
  <si>
    <t>农业专业合作社规范化建设</t>
  </si>
  <si>
    <t>德供[2020]12号</t>
  </si>
  <si>
    <t>规范化建设25万元（12家示范性专业合作社规范化建设提升+7家专业合作社规范化建设提升）</t>
  </si>
  <si>
    <t>提升了18家农民专业合作社规范化建设，引导了农民专业合作社规范化管理运营，调动了农民参与农民专业合作社的积极性，提升了农民专业合作社竞争力。</t>
  </si>
  <si>
    <t>诚信农产品体系建设</t>
  </si>
  <si>
    <t>唯新展销租金（每年50万元，合同签订至2020年）</t>
  </si>
  <si>
    <t>位于杭州西湖大道171号，“德清嫂”诚信农产品（杭州）展示展销中心成立以来，入驻德清诚信农产品生产和加工企业30余家，商品200余个，销售形势良好，宣传推广德清诚信农产品作用较大，打响了“德清嫂”诚信农产品在杭州的知名度，为我县农民增收发挥了一定作用，该专项资金主要用于展示展销中心店面租金的补助。</t>
  </si>
  <si>
    <t>农药废弃包装物回收处置</t>
  </si>
  <si>
    <t>回收包装物直接费用99.78万元，支付47个回收网点、回收归集单位整理、保管等费用32.2408万元，处置费用（含转运费）82.516万元，其它费用（购置吨袋等）15.4632万元</t>
  </si>
  <si>
    <t>今年以来，我社在为农服务领域方面，围绕我县“五水共治”、农村人居环境提升三年行动目标任务和农业水环境治理总体部署和要求，继续做好农药废弃包装物回收处置工作，并取得了一定的成效。2020年度，共回收各类农药废弃包装物60.04吨，计322.95万只，其中：农药瓶191.70万只、农药袋131.25万只，回收率为179.06%；处置各类农药废弃包装物66.84吨，转运销毁16车，处置率达218.16%。预算执行率87.6%，由于湖州的处置企业恢复运作，带来运输成本和处置成本大幅度降低。</t>
  </si>
  <si>
    <t>供销社（金牛公司）</t>
  </si>
  <si>
    <t>化肥储备贴息</t>
  </si>
  <si>
    <t>德供[2020]7号</t>
  </si>
  <si>
    <t>2020年化肥储备贴息对于保障我县化肥的有效供给，缓解农资商品淡旺季供需矛盾，防治农业重特大病虫害发生，减轻农业自然灾害损失，促进农业生产持续稳定发展发挥了一定作用，并取得了一定的成效。2020年我县储备各类化肥2650吨（尿素1800吨、复合肥250吨，碳铵300吨，磷肥300吨），以上货源储备时间8个月，共占用储备资金463万元。2020年化肥储备实际支付利息22.24万元，其中：尿  素：1800吨×1850元=3330000元，复合肥：250吨×3340元=835000元，碳  铵：300吨×750元=225000元，磷  肥：300吨×800元=240000元，合  计：4630000元，支付利息：4630000×0.006（月利息）×8=222240元。财政结算贴息15万元。</t>
  </si>
  <si>
    <t>县妇联</t>
  </si>
  <si>
    <r>
      <t>2019年</t>
    </r>
    <r>
      <rPr>
        <sz val="11"/>
        <rFont val="宋体"/>
        <family val="0"/>
      </rPr>
      <t>“双学双比”活动经费</t>
    </r>
  </si>
  <si>
    <t>主要用于创业及时展示展销场地搭建、品牌、项目推介、媒体宣传、宣传品制作；创业项目扶持；技能培训、技能比武等</t>
  </si>
  <si>
    <t>湖州市农业技术推广基金会</t>
  </si>
  <si>
    <t>县区农技推广项目补助</t>
  </si>
  <si>
    <t>湖农推基[2020]3号</t>
  </si>
  <si>
    <t>今年以来，湖州市农业技术推广基金会在农业技术推广、农作制度创新、新型种养模式的试验示范和农技推广平台建设工作，根据2020年湖州市农业技术推广基金会工作会议精神，每年农技推广项目资助经费每县30万元筹集。</t>
  </si>
  <si>
    <t>县新闻中心（广播电视台）</t>
  </si>
  <si>
    <t>新农村互联网及综合宣传运作经费</t>
  </si>
  <si>
    <t>德新[2020]10号、12号
德清县财政局回复单[2020]第115号</t>
  </si>
  <si>
    <t>今年以来，《新农村互联网》栏目秉承“引导农民观念、满足农民需求、丰富农民生活、提升农民素质”的宗旨，以全媒体宣传的手段对德清三农工作进行采访报道，德清电视台对农节目目前达到每周 播出3档，今年累计播出141期，全年节目总长度1200多分钟，并积极做好德清三农外宣工作，已被央视7套录用7期农业专题节目。德清新闻中心全年刊出三农相关文字图片50多个整版，《德清新闻》报全年多篇专刊宣传反向热烈。</t>
  </si>
  <si>
    <t>镇(街道)农业项目及两区建设</t>
  </si>
  <si>
    <t>原金额175.39万元，由西部生态补偿资金及两区预备费调增至214.54万元</t>
  </si>
  <si>
    <t>美丽牧场</t>
  </si>
  <si>
    <t>畜牧兽医局（钟管隆旺生态蛋鸡养殖基地32.5万、雷甸兴伟湖羊养殖场32.5万）</t>
  </si>
  <si>
    <t>德清县人民政府办公室关于德清县2019年省级美丽生态牧场项目建设会议纪要[2019]104号、浙农专发[2019]101号、德农[2019]73号</t>
  </si>
  <si>
    <t>1、对通过省级验收的美丽牧场（雷甸兴伟湖羊养殖场和和钟管镇隆旺蛋鸡生态养殖基地），每家奖励32.5万元，合计65万元。2、钟管镇利虹禽业标准化提升项目通过县级验收后，一次性补助县级资金25万元。县政府会议纪要（便签〔2019〕104号）</t>
  </si>
  <si>
    <t>隆旺蛋鸡场新建门头1个，改造生产用房550平方米，墙面涂料美化4500平方米，兴伟湖羊场完成羊舍6栋屋顶及生活区整改4185.18平方米，新建饲料间美化土墙及卷帘55.5平方米，新建羊场门头1个；两家牧场均创建成为“场区布局合理、设施制度完善、生产全程清洁、产出安全高效、资源循环利用、整体绿化美化”的省级美丽生态牧场，成功通过上级验收。</t>
  </si>
  <si>
    <t>县畜牧发展中心（德清县利虹禽业有限公司）50万元</t>
  </si>
  <si>
    <r>
      <t>德农[2020]122号
德清县财政局回复单第113号（</t>
    </r>
    <r>
      <rPr>
        <sz val="9"/>
        <color indexed="10"/>
        <rFont val="宋体"/>
        <family val="0"/>
      </rPr>
      <t>超预算25万元在“镇(街道)农业项目及两区建设”列支</t>
    </r>
    <r>
      <rPr>
        <sz val="9"/>
        <rFont val="宋体"/>
        <family val="0"/>
      </rPr>
      <t>）</t>
    </r>
  </si>
  <si>
    <t>新建集污池5个、沉淀池2个、过滤池1个、积水池1个、岸上洗水池6个；节省了饲料成本，改善了生态环境，实现了蛋鸭养殖业可持续发展，引领生态循环的水禽半旱养健康养殖模式。</t>
  </si>
  <si>
    <t>农资门店规范提升</t>
  </si>
  <si>
    <t>关于印发2017年全省规范提升农资经营行动方案的通知{浙农法【2017】14号。根据农资经营户整改提升投入额进行核实，给予一定的补助，2020年约10万元。</t>
  </si>
  <si>
    <t>2020年农资门店提升项目资金使用了数字农业试点县项目的资金，故本项目资金未使用。</t>
  </si>
  <si>
    <r>
      <t>列：</t>
    </r>
    <r>
      <rPr>
        <sz val="9"/>
        <rFont val="宋体"/>
        <family val="0"/>
      </rPr>
      <t>植物疫情防控经费</t>
    </r>
  </si>
  <si>
    <t>各镇街道</t>
  </si>
  <si>
    <t>德农[2020]126号、
德清县财政局回复单[2020]第114号</t>
  </si>
  <si>
    <t>1.全县参加普查238人次，普查面积1.87万亩次。2.通过调查监测，全县加拿大一枝黄花春季发生面积148.75亩，秋季发生面积181.51亩，已全部进行清理。3.确保了全县加拿大一枝黄花发生情况总体控制在轻发生状态，完成了防控任务。</t>
  </si>
  <si>
    <r>
      <t>统：</t>
    </r>
    <r>
      <rPr>
        <sz val="9"/>
        <rFont val="宋体"/>
        <family val="0"/>
      </rPr>
      <t>国家级农村综合性改革试点试验项目水精灵青虾园补助</t>
    </r>
  </si>
  <si>
    <t>下渚湖街道</t>
  </si>
  <si>
    <t>德下渚湖办[2020]51号
德清县财政局回复单[2020]第116号</t>
  </si>
  <si>
    <t>通过水精灵青虾园投入运营，有效地改良了本地青虾品种，提高青虾品质，解决当地就业岗位20个，累计引进新品种青虾太湖2号2批，合计2500斤，培育太湖2号一代种苗45000斤，推广辐射面积近10000亩，带动青虾养殖户155户，预计可为养殖户每亩增产30%，增收1000元</t>
  </si>
  <si>
    <r>
      <t>统：</t>
    </r>
    <r>
      <rPr>
        <sz val="9"/>
        <rFont val="宋体"/>
        <family val="0"/>
      </rPr>
      <t>钱塘村美丽田园建设补助</t>
    </r>
  </si>
  <si>
    <t>禹越镇</t>
  </si>
  <si>
    <t>禹政[2020]44号、
德清县财政局回复单[2020]第108号</t>
  </si>
  <si>
    <t>完成钱塘村美丽田园建设项目，总投入270万元，包括对钱塘大桥至桐乡沿路种（养）殖场围栏统一改造，拆除钢丝围栏等残破的围栏设施2700余米，围墙粉刷整治共计800余米，新修沟渠1500余米，沿沟渠绿化超4000平方米等，田园环境突出问题得到有效整治，基础设施建设得到全面完善，田园景观得到进一步美化。</t>
  </si>
  <si>
    <t>两区预备费</t>
  </si>
  <si>
    <t>原按照6500万总量的10%计提为650万元，因总量压缩至6239万元，故计提金额调整至623.9万元，差额26.1万元调整至镇(街道)农业项目及两区建设。</t>
  </si>
  <si>
    <t>新冠疫情期稳农补助（生猪）</t>
  </si>
  <si>
    <t>德政发[2020]5号</t>
  </si>
  <si>
    <t>从今年1月22日起，德清康润生态农业开发有限公司将场内可出栏肉猪全部供应本地屠宰企业——德清县丰盛食品有限公司，截至2月10日，累计供应645头商品猪，合计50吨猪肉；肉猪屠宰后全部供应本地市场，有效保障了新冠肺炎疫情防控初期本地市场猪肉供应。</t>
  </si>
  <si>
    <t>2019年3月至2020年2月期间，无害化收集处理养殖环节病死猪共计30469头，其它动物共计114.877吨；从源头上遏制病死动物流向市场，保障广大养殖户效益和群众“舌尖上”的安全。</t>
  </si>
  <si>
    <t>县畜牧局</t>
  </si>
  <si>
    <t>德政发[2020]5号、德农[2020]4号</t>
  </si>
  <si>
    <t>2月11日至4月30日期间，县内3家猪场（德清北景养殖有限公司、乾元镇兴升瑞农牧场、雷甸东村养殖场）将场内可出栏肉猪全部供应本地屠宰企业——德清县丰盛食品有限公司，累计供应699头商品猪，合计54吨猪肉；肉猪屠宰后全部供应本地市场，有效保障了新冠肺炎疫情防控初期本地市场猪肉供应。</t>
  </si>
  <si>
    <t>新冠疫情期稳农补助（网络销售）</t>
  </si>
  <si>
    <t>1、解决4个农产品销售主体受疫情影响得到政府补助，2、网络销售农产品90万元,3、稳定了农业生产，减少了农户损失。</t>
  </si>
  <si>
    <t>农作物救灾储备种子补贴</t>
  </si>
  <si>
    <t>通过早稻、小麦、油菜种子储备，能解决农作物灾后自救和避免市场供种风险造成的损失，确保供种需求。本次储备能应急播种早稻5000亩、小麦250亩、油菜1000亩。今年市场风险调剂小麦种子2700公斤，对恢复生产、稳定粮食产量并逐年上升起到了积极作用。</t>
  </si>
  <si>
    <t>县畜牧发展中心（钟管镇塍头村股份经济合作社）</t>
  </si>
  <si>
    <t>为我县钟管镇病死动物收集点购置防护服400套、手套20盒，用于工作人员日常安全防护，同时完成保险、维修及年审车辆1辆；有效保障了钟管病死动物收集点的正常运转</t>
  </si>
  <si>
    <t>全国水产绿色健康养殖“五大行动”暨规范用药科普下乡活动补助（钟管）</t>
  </si>
  <si>
    <t>钟管镇</t>
  </si>
  <si>
    <t>钟管镇对德清渔业综合服务中心（本次活动的参观点）以及沿线10个村环境均进行了整体提升，重点实施道路硬化、绿化补种、环境整治和宣传展示等工作，累计投入资金80余万元。</t>
  </si>
  <si>
    <t>下渚湖塘泾村美丽乡村建设（文化礼堂)</t>
  </si>
  <si>
    <t>德下渚湖办[2020]47号
德清县财政局回复单[2020]第103号</t>
  </si>
  <si>
    <t>用地面积2593.16平方米，总建筑面积2904.38，可容纳400人。计划总投资800万元。建成后受益农户682户。完善塘泾村基础配套设施。</t>
  </si>
  <si>
    <t>美丽中国田园博览会经费</t>
  </si>
  <si>
    <t>各有关镇街道80万</t>
  </si>
  <si>
    <t>德农[2020]110号
德清县财政局回复单[2020]第125号</t>
  </si>
  <si>
    <r>
      <t>为鼓励田园博览会活动氛围营造和新闻宣传，增强市民游客参与度，提升田园博览会影响力和知名度，</t>
    </r>
    <r>
      <rPr>
        <sz val="9"/>
        <color indexed="20"/>
        <rFont val="Segoe UI"/>
        <family val="2"/>
      </rPr>
      <t>2020</t>
    </r>
    <r>
      <rPr>
        <sz val="9"/>
        <color indexed="20"/>
        <rFont val="宋体"/>
        <family val="0"/>
      </rPr>
      <t>年全年，各镇街及农业经营主体投入</t>
    </r>
    <r>
      <rPr>
        <sz val="9"/>
        <color indexed="20"/>
        <rFont val="Segoe UI"/>
        <family val="2"/>
      </rPr>
      <t>500</t>
    </r>
    <r>
      <rPr>
        <sz val="9"/>
        <color indexed="20"/>
        <rFont val="宋体"/>
        <family val="0"/>
      </rPr>
      <t>余万元，举办了</t>
    </r>
    <r>
      <rPr>
        <sz val="9"/>
        <color indexed="20"/>
        <rFont val="Segoe UI"/>
        <family val="2"/>
      </rPr>
      <t>2020</t>
    </r>
    <r>
      <rPr>
        <sz val="9"/>
        <color indexed="20"/>
        <rFont val="宋体"/>
        <family val="0"/>
      </rPr>
      <t>第二十二届中国德清</t>
    </r>
    <r>
      <rPr>
        <sz val="9"/>
        <color indexed="20"/>
        <rFont val="Segoe UI"/>
        <family val="2"/>
      </rPr>
      <t>•</t>
    </r>
    <r>
      <rPr>
        <sz val="9"/>
        <color indexed="20"/>
        <rFont val="宋体"/>
        <family val="0"/>
      </rPr>
      <t>新市蚕花庙会、钟管镇第三届乡村旅游文化节等</t>
    </r>
    <r>
      <rPr>
        <sz val="9"/>
        <color indexed="20"/>
        <rFont val="Segoe UI"/>
        <family val="2"/>
      </rPr>
      <t>12</t>
    </r>
    <r>
      <rPr>
        <sz val="9"/>
        <color indexed="20"/>
        <rFont val="宋体"/>
        <family val="0"/>
      </rPr>
      <t>个各具特色、体现德清农俗文化的农事节庆活动，获中央、省、市媒体宣传报道</t>
    </r>
    <r>
      <rPr>
        <sz val="9"/>
        <color indexed="20"/>
        <rFont val="Segoe UI"/>
        <family val="2"/>
      </rPr>
      <t>200</t>
    </r>
    <r>
      <rPr>
        <sz val="9"/>
        <color indexed="20"/>
        <rFont val="宋体"/>
        <family val="0"/>
      </rPr>
      <t>余次，直接或间接带动农产品销售</t>
    </r>
    <r>
      <rPr>
        <sz val="9"/>
        <color indexed="20"/>
        <rFont val="Segoe UI"/>
        <family val="2"/>
      </rPr>
      <t>0.95</t>
    </r>
    <r>
      <rPr>
        <sz val="9"/>
        <color indexed="20"/>
        <rFont val="宋体"/>
        <family val="0"/>
      </rPr>
      <t>亿元。</t>
    </r>
  </si>
  <si>
    <t>部省共建乡村振兴示范省推进会经费</t>
  </si>
  <si>
    <t>农业农村局、莫干山镇</t>
  </si>
  <si>
    <t>德农[2020]115号、德清县财政局回复单[2020]第104号</t>
  </si>
  <si>
    <t>2020年10月28日-29日我县召开了部省共建乡村振兴示范省推进会，会议充分展现了在“绿水青山就是金山银山”理念引领下的浙江经验和浙江智慧，为全面推进乡村振兴战略开辟了新路子，形成了新示范。依托融媒体全方位、深层次报道，大会收获了各方关注，中华人民共和国中央人民政府网、农业农村部官网等中央和省级主流媒体专题报道刊登相关稿件30余篇，《浙江新闻联播》等栏目聚焦大会精彩瞬间，同频共振唱响部省共建最强音。中华人民共和国中央人民政府网、农业农村部官网等中央和省级主流媒体专题报道刊登相关稿件30余篇，《浙江新闻联播》等栏目聚焦大会精彩瞬间，同频共振唱响部省共建最强音。</t>
  </si>
  <si>
    <r>
      <t>列预备费：</t>
    </r>
    <r>
      <rPr>
        <sz val="9"/>
        <rFont val="宋体"/>
        <family val="0"/>
      </rPr>
      <t>全国水产绿色健康养殖“五大行动”暨规范用药科普下乡活动补助（禹越）</t>
    </r>
  </si>
  <si>
    <t>禹政[2020]37号、
德清县财政局回复单[2020]第101号</t>
  </si>
  <si>
    <r>
      <t>全国水产绿色健康养殖“五大行动”暨规范用药科普下乡活动启动仪式暨相关活动于今年</t>
    </r>
    <r>
      <rPr>
        <sz val="9"/>
        <color indexed="20"/>
        <rFont val="Calibri"/>
        <family val="2"/>
      </rPr>
      <t>8</t>
    </r>
    <r>
      <rPr>
        <sz val="9"/>
        <color indexed="20"/>
        <rFont val="宋体"/>
        <family val="0"/>
      </rPr>
      <t>月在禹越镇成功举办，活动包括参观禹越镇木桥头村西坝里尾水治理示范点、农合联服务中心等，充分展示了德清水产绿色健康养殖成效和乡村振兴成果，得到了与会部、省领导和专家的高度肯定，秉着务实、高效、节俭办会原则，禹越镇为本次活动启动仪式、培训班、参观点等共支付经费</t>
    </r>
    <r>
      <rPr>
        <sz val="9"/>
        <color indexed="20"/>
        <rFont val="Calibri"/>
        <family val="2"/>
      </rPr>
      <t>10</t>
    </r>
    <r>
      <rPr>
        <sz val="9"/>
        <color indexed="20"/>
        <rFont val="宋体"/>
        <family val="0"/>
      </rPr>
      <t>万元。</t>
    </r>
  </si>
  <si>
    <r>
      <t>统：</t>
    </r>
    <r>
      <rPr>
        <sz val="9"/>
        <rFont val="宋体"/>
        <family val="0"/>
      </rPr>
      <t>国家级农村综合性改革试点试验项目双桥村道路建设及亮化工程补助</t>
    </r>
  </si>
  <si>
    <t>德下渚湖办[2020]52 号
德清县财政局回复单[2020]第107号</t>
  </si>
  <si>
    <t>完成工程主要对双桥村计家斗、桥南、章家角、小符世墩、北岸、桥北、小路段白改黑道路改造，完成路面铺筑9214.2m2，合同中标价2118430元，与2020年12月31日通过竣工验收。</t>
  </si>
  <si>
    <r>
      <t>统：</t>
    </r>
    <r>
      <rPr>
        <sz val="9"/>
        <rFont val="宋体"/>
        <family val="0"/>
      </rPr>
      <t>小山寺遗址公园建设补助</t>
    </r>
  </si>
  <si>
    <t>阜溪街道</t>
  </si>
  <si>
    <t>德阜办字[2020]18号
德清县财政局回复单[2020]第126号</t>
  </si>
  <si>
    <t>小山寺遗址公园作为中国重要农业文化遗产核心的文化载体，其建设有利于全球重要农业文化遗产的申报，有利于我县重要农业文化遗产的保护与传承，此外，遗址公园的建设有利于所属龙胜村的环境优化，提高了村周边环境的档次，每年参观人次超过1万人次，带动周边农户户均增收1000元。</t>
  </si>
  <si>
    <r>
      <t>统：</t>
    </r>
    <r>
      <rPr>
        <sz val="9"/>
        <rFont val="宋体"/>
        <family val="0"/>
      </rPr>
      <t>新琪村美丽乡村建设</t>
    </r>
  </si>
  <si>
    <t>康乾街道</t>
  </si>
  <si>
    <t>德康街[2020]8号
德清县财政局回复单[2020]第118号</t>
  </si>
  <si>
    <t>完成新琪村村级主干道打造提升，实际总投资308万，补助资金200万，为新琪村“景中村”规划、发展农旅产业奠定基础。项目实施后直接受益农村3600人左右。</t>
  </si>
  <si>
    <r>
      <t>统：</t>
    </r>
    <r>
      <rPr>
        <sz val="9"/>
        <rFont val="宋体"/>
        <family val="0"/>
      </rPr>
      <t>德清县农村电商产业园补助经费</t>
    </r>
  </si>
  <si>
    <t>乾元镇</t>
  </si>
  <si>
    <t>乾政[2020]37号
德清县财政局回复单[2020]第111号</t>
  </si>
  <si>
    <t>2020年完成项目设计、招投标及主体建设项目，2021年投入使用。建成2540m³农产品冷链仓储中心，周边环境绿化改造，计划总投资600万，打造德清县农业电商产业孵化平台。</t>
  </si>
  <si>
    <r>
      <t>统：</t>
    </r>
    <r>
      <rPr>
        <sz val="9"/>
        <rFont val="宋体"/>
        <family val="0"/>
      </rPr>
      <t>水木莫干山都市农业综合体项目现场会补助</t>
    </r>
  </si>
  <si>
    <t>德阜办字[2020]17号
德清县财政局回复单[2020]第110号</t>
  </si>
  <si>
    <t>项目总占地规模70.6亩，其中现代玻璃连栋温室设施部分27800平米，包括温室设施、种植系统、育苗系统、采分包系统、水肥灌溉系统、数字化智控系统，以及附属设施、园区道路配套等内容。目前蔬菜工厂主体建设已完工，东区已投入生产，整个项目预计2021年1月投产使用，预计年产符合欧盟标准的薄皮沙瓤蕃茄126万公斤。截至2020年12月底该项目已投入资金7178万元。</t>
  </si>
  <si>
    <r>
      <t>统：</t>
    </r>
    <r>
      <rPr>
        <sz val="9"/>
        <rFont val="宋体"/>
        <family val="0"/>
      </rPr>
      <t>新安镇农村电商产业园提升建设补助</t>
    </r>
  </si>
  <si>
    <t>新安镇</t>
  </si>
  <si>
    <t>新政[2020]46号
德清县财政局回复单[2020]第109号</t>
  </si>
  <si>
    <t>加快新安镇农村电商产业园提升建设，为企业入驻提供条件，实际投入100万元，在2020年完成引进企业及个体工作室七家：湖州薇一文化传媒有限公司、德清县汝兰围巾有限公司、德清县新安镇风枵（xiāo）农业开发有限公司、湖州凡木家具用品有限公司、引进两个直播团队（凉帽、益泽团队）以及引进一个销售服装的电商工作室。为农村创造工作岗位，培养农村电商人才。</t>
  </si>
  <si>
    <r>
      <t>统：</t>
    </r>
    <r>
      <rPr>
        <sz val="9"/>
        <rFont val="宋体"/>
        <family val="0"/>
      </rPr>
      <t>高桥村农村电商创客基地补助</t>
    </r>
  </si>
  <si>
    <r>
      <t>为实现乡村振兴，助推产业兴旺，今年完成高桥村农村电商创客基地建设，建造面积</t>
    </r>
    <r>
      <rPr>
        <sz val="9"/>
        <color indexed="20"/>
        <rFont val="Calibri"/>
        <family val="2"/>
      </rPr>
      <t>1200</t>
    </r>
    <r>
      <rPr>
        <sz val="9"/>
        <color indexed="20"/>
        <rFont val="宋体"/>
        <family val="0"/>
      </rPr>
      <t>㎡，增设直播间、展示间、休闲区、吧台等场所，总投入</t>
    </r>
    <r>
      <rPr>
        <sz val="9"/>
        <color indexed="20"/>
        <rFont val="Calibri"/>
        <family val="2"/>
      </rPr>
      <t>200</t>
    </r>
    <r>
      <rPr>
        <sz val="9"/>
        <color indexed="20"/>
        <rFont val="宋体"/>
        <family val="0"/>
      </rPr>
      <t>余万元，现入住电商创客</t>
    </r>
    <r>
      <rPr>
        <sz val="9"/>
        <color indexed="20"/>
        <rFont val="Calibri"/>
        <family val="2"/>
      </rPr>
      <t>14</t>
    </r>
    <r>
      <rPr>
        <sz val="9"/>
        <color indexed="20"/>
        <rFont val="宋体"/>
        <family val="0"/>
      </rPr>
      <t>家，主要经营家纺、蚕丝被、织带及黑鱼、甲鱼等当地农副产品，促进了本镇特色产业与农村电商融合发展，带动了大批有志青年走上农村电商创业致富</t>
    </r>
  </si>
  <si>
    <r>
      <t>统：</t>
    </r>
    <r>
      <rPr>
        <sz val="9"/>
        <rFont val="宋体"/>
        <family val="0"/>
      </rPr>
      <t>美丽村庄项目建设经费补助</t>
    </r>
  </si>
  <si>
    <t>乾政[2020]38号
德清县财政局回复单[2020]第117号</t>
  </si>
  <si>
    <t>共创建9个美丽村庄，其中7个通过美丽乡村提升村创建，1个通过精致小村创建，1个通过精品示范村创建，实现了提高村庄环境，美化农村形象。</t>
  </si>
  <si>
    <r>
      <t>统：</t>
    </r>
    <r>
      <rPr>
        <sz val="9"/>
        <rFont val="宋体"/>
        <family val="0"/>
      </rPr>
      <t>劳岭村生态艺术公园建设补助</t>
    </r>
  </si>
  <si>
    <t>莫干山镇</t>
  </si>
  <si>
    <t>莫政[2020]20号
德清县财政局回复单[2020]第112号</t>
  </si>
  <si>
    <t>莫干山镇劳岭村生态艺术公园项目占地月40亩，投入建设资金225万元，补助资金120万元，2020年1月工程项目建设完工，提升了劳岭水库整体景观，为打造国际一流旅游度假目的地和公共艺术创客提供服务空间。</t>
  </si>
  <si>
    <r>
      <t>统：</t>
    </r>
    <r>
      <rPr>
        <sz val="9"/>
        <rFont val="宋体"/>
        <family val="0"/>
      </rPr>
      <t>砂村村美丽乡村建设（农村环境提升）</t>
    </r>
  </si>
  <si>
    <t>洛舍镇</t>
  </si>
  <si>
    <t>洛政[2020]45号
德清县财政局回复单[2020]第120号</t>
  </si>
  <si>
    <t>对区域内人居环境进行提升，基础设施进行建设和维护，小山洋整治、入村景观绿化1000平方米，投资20万元；沿线道路3800平方米，投资85万元；立面改造500平方米，投资2.5万元等。</t>
  </si>
  <si>
    <r>
      <t>统：</t>
    </r>
    <r>
      <rPr>
        <sz val="9"/>
        <rFont val="宋体"/>
        <family val="0"/>
      </rPr>
      <t>龙胜村美丽乡村建设（农村环境提升）</t>
    </r>
  </si>
  <si>
    <t>德阜办字[2020]19号
德清县财政局回复单[2020]第119号</t>
  </si>
  <si>
    <t>近几年，龙胜村因地制宜，先后引进了水木莫干山都市农业综合体、青春宝中草药种植基地、欧诗漫珍珠小镇小山漾珍珠文化园等项目，建成了新的中心村、文化礼堂和商业街等，共计投入资金1.1亿元，其中村级投入资金500万。进一步提升农村人居环境整治和基础设施。</t>
  </si>
  <si>
    <t>二区小计</t>
  </si>
  <si>
    <t>2020年政府性专项资金（基金）预算执行及绩效情况表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</si>
</sst>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0000_ "/>
  </numFmts>
  <fonts count="84">
    <font>
      <sz val="12"/>
      <name val="宋体"/>
      <family val="0"/>
    </font>
    <font>
      <sz val="11"/>
      <color indexed="8"/>
      <name val="宋体"/>
      <family val="0"/>
    </font>
    <font>
      <b/>
      <sz val="11"/>
      <name val="宋体"/>
      <family val="0"/>
    </font>
    <font>
      <sz val="11"/>
      <name val="宋体"/>
      <family val="0"/>
    </font>
    <font>
      <sz val="9"/>
      <name val="宋体"/>
      <family val="0"/>
    </font>
    <font>
      <sz val="10"/>
      <name val="宋体"/>
      <family val="0"/>
    </font>
    <font>
      <b/>
      <sz val="18"/>
      <name val="宋体"/>
      <family val="0"/>
    </font>
    <font>
      <b/>
      <sz val="10"/>
      <name val="Times New Roman"/>
      <family val="1"/>
    </font>
    <font>
      <b/>
      <sz val="10"/>
      <name val="宋体"/>
      <family val="0"/>
    </font>
    <font>
      <b/>
      <sz val="12"/>
      <name val="宋体"/>
      <family val="0"/>
    </font>
    <font>
      <b/>
      <sz val="12"/>
      <color indexed="8"/>
      <name val="宋体"/>
      <family val="0"/>
    </font>
    <font>
      <sz val="12"/>
      <color indexed="8"/>
      <name val="宋体"/>
      <family val="0"/>
    </font>
    <font>
      <b/>
      <sz val="10"/>
      <color indexed="8"/>
      <name val="宋体"/>
      <family val="0"/>
    </font>
    <font>
      <b/>
      <sz val="10"/>
      <color indexed="39"/>
      <name val="宋体"/>
      <family val="0"/>
    </font>
    <font>
      <b/>
      <sz val="12"/>
      <color indexed="39"/>
      <name val="宋体"/>
      <family val="0"/>
    </font>
    <font>
      <b/>
      <sz val="10.5"/>
      <name val="宋体"/>
      <family val="0"/>
    </font>
    <font>
      <sz val="10.5"/>
      <name val="宋体"/>
      <family val="0"/>
    </font>
    <font>
      <b/>
      <sz val="9"/>
      <color indexed="8"/>
      <name val="宋体"/>
      <family val="0"/>
    </font>
    <font>
      <sz val="8"/>
      <name val="宋体"/>
      <family val="0"/>
    </font>
    <font>
      <sz val="9"/>
      <color indexed="8"/>
      <name val="宋体"/>
      <family val="0"/>
    </font>
    <font>
      <sz val="8"/>
      <color indexed="8"/>
      <name val="宋体"/>
      <family val="0"/>
    </font>
    <font>
      <sz val="9"/>
      <color indexed="20"/>
      <name val="宋体"/>
      <family val="0"/>
    </font>
    <font>
      <b/>
      <sz val="9"/>
      <name val="宋体"/>
      <family val="0"/>
    </font>
    <font>
      <sz val="8"/>
      <color indexed="10"/>
      <name val="宋体"/>
      <family val="0"/>
    </font>
    <font>
      <sz val="9"/>
      <color indexed="10"/>
      <name val="宋体"/>
      <family val="0"/>
    </font>
    <font>
      <b/>
      <sz val="11"/>
      <color indexed="10"/>
      <name val="宋体"/>
      <family val="0"/>
    </font>
    <font>
      <sz val="11"/>
      <color indexed="10"/>
      <name val="宋体"/>
      <family val="0"/>
    </font>
    <font>
      <sz val="10"/>
      <color indexed="10"/>
      <name val="宋体"/>
      <family val="0"/>
    </font>
    <font>
      <sz val="9"/>
      <color indexed="20"/>
      <name val="Segoe UI"/>
      <family val="2"/>
    </font>
    <font>
      <sz val="9"/>
      <color indexed="20"/>
      <name val="Calibri"/>
      <family val="2"/>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u val="single"/>
      <sz val="12"/>
      <color indexed="20"/>
      <name val="宋体"/>
      <family val="0"/>
    </font>
    <font>
      <b/>
      <u val="single"/>
      <sz val="18"/>
      <color indexed="62"/>
      <name val="宋体"/>
      <family val="0"/>
    </font>
    <font>
      <sz val="9"/>
      <color indexed="36"/>
      <name val="宋体"/>
      <family val="0"/>
    </font>
    <font>
      <sz val="10"/>
      <color indexed="8"/>
      <name val="宋体"/>
      <family val="0"/>
    </font>
    <font>
      <sz val="8"/>
      <color indexed="36"/>
      <name val="宋体"/>
      <family val="0"/>
    </font>
    <font>
      <sz val="9"/>
      <color indexed="57"/>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u val="single"/>
      <sz val="12"/>
      <color rgb="FF800080"/>
      <name val="Calibri"/>
      <family val="0"/>
    </font>
    <font>
      <sz val="8"/>
      <color rgb="FFFF0000"/>
      <name val="宋体"/>
      <family val="0"/>
    </font>
    <font>
      <b/>
      <u val="single"/>
      <sz val="18"/>
      <color theme="8" tint="-0.24997000396251678"/>
      <name val="Calibri"/>
      <family val="0"/>
    </font>
    <font>
      <sz val="9"/>
      <color rgb="FF7030A0"/>
      <name val="宋体"/>
      <family val="0"/>
    </font>
    <font>
      <sz val="10"/>
      <color rgb="FFFF0000"/>
      <name val="宋体"/>
      <family val="0"/>
    </font>
    <font>
      <b/>
      <sz val="12"/>
      <color theme="1"/>
      <name val="宋体"/>
      <family val="0"/>
    </font>
    <font>
      <sz val="12"/>
      <color theme="1"/>
      <name val="宋体"/>
      <family val="0"/>
    </font>
    <font>
      <sz val="10"/>
      <color theme="1"/>
      <name val="宋体"/>
      <family val="0"/>
    </font>
    <font>
      <sz val="8"/>
      <color rgb="FF7030A0"/>
      <name val="宋体"/>
      <family val="0"/>
    </font>
    <font>
      <sz val="9"/>
      <color theme="9" tint="-0.4999699890613556"/>
      <name val="宋体"/>
      <family val="0"/>
    </font>
    <font>
      <sz val="9"/>
      <color rgb="FFFF0000"/>
      <name val="宋体"/>
      <family val="0"/>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
      <patternFill patternType="solid">
        <fgColor indexed="44"/>
        <bgColor indexed="64"/>
      </patternFill>
    </fill>
    <fill>
      <patternFill patternType="solid">
        <fgColor indexed="41"/>
        <bgColor indexed="64"/>
      </patternFill>
    </fill>
    <fill>
      <patternFill patternType="solid">
        <fgColor indexed="46"/>
        <bgColor indexed="64"/>
      </patternFill>
    </fill>
    <fill>
      <patternFill patternType="solid">
        <fgColor rgb="FFCCFFFF"/>
        <bgColor indexed="64"/>
      </patternFill>
    </fill>
    <fill>
      <patternFill patternType="solid">
        <fgColor indexed="22"/>
        <bgColor indexed="64"/>
      </patternFill>
    </fill>
    <fill>
      <patternFill patternType="solid">
        <fgColor rgb="FF99CCFF"/>
        <bgColor indexed="64"/>
      </patternFill>
    </fill>
    <fill>
      <patternFill patternType="solid">
        <fgColor rgb="FFFFC000"/>
        <bgColor indexed="64"/>
      </patternFill>
    </fill>
    <fill>
      <patternFill patternType="solid">
        <fgColor indexed="54"/>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s>
  <cellStyleXfs count="63">
    <xf numFmtId="0" fontId="0" fillId="0" borderId="0" applyProtection="0">
      <alignment vertical="center"/>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1" applyNumberFormat="0" applyFill="0" applyAlignment="0" applyProtection="0"/>
    <xf numFmtId="0" fontId="57" fillId="0" borderId="1" applyNumberFormat="0" applyFill="0" applyAlignment="0" applyProtection="0"/>
    <xf numFmtId="0" fontId="58" fillId="0" borderId="2" applyNumberFormat="0" applyFill="0" applyAlignment="0" applyProtection="0"/>
    <xf numFmtId="0" fontId="58" fillId="0" borderId="0" applyNumberFormat="0" applyFill="0" applyBorder="0" applyAlignment="0" applyProtection="0"/>
    <xf numFmtId="0" fontId="59" fillId="20" borderId="0" applyNumberFormat="0" applyBorder="0" applyAlignment="0" applyProtection="0"/>
    <xf numFmtId="0" fontId="60" fillId="0" borderId="0" applyNumberFormat="0" applyFill="0" applyBorder="0" applyAlignment="0" applyProtection="0"/>
    <xf numFmtId="0" fontId="61" fillId="21" borderId="0" applyNumberFormat="0" applyBorder="0" applyAlignment="0" applyProtection="0"/>
    <xf numFmtId="0" fontId="6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22" borderId="4" applyNumberFormat="0" applyAlignment="0" applyProtection="0"/>
    <xf numFmtId="0" fontId="64" fillId="23" borderId="5"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68" fillId="30" borderId="0" applyNumberFormat="0" applyBorder="0" applyAlignment="0" applyProtection="0"/>
    <xf numFmtId="0" fontId="69" fillId="22" borderId="7" applyNumberFormat="0" applyAlignment="0" applyProtection="0"/>
    <xf numFmtId="0" fontId="70" fillId="31" borderId="4" applyNumberFormat="0" applyAlignment="0" applyProtection="0"/>
    <xf numFmtId="0" fontId="71" fillId="0" borderId="0" applyNumberFormat="0" applyFill="0" applyBorder="0" applyAlignment="0" applyProtection="0"/>
    <xf numFmtId="0" fontId="72" fillId="32" borderId="8" applyNumberFormat="0" applyFont="0" applyAlignment="0" applyProtection="0"/>
  </cellStyleXfs>
  <cellXfs count="333">
    <xf numFmtId="0" fontId="0" fillId="0" borderId="0" xfId="0" applyAlignment="1" applyProtection="1">
      <alignment vertical="center"/>
      <protection/>
    </xf>
    <xf numFmtId="0" fontId="2" fillId="0" borderId="0" xfId="0" applyFont="1" applyAlignment="1" applyProtection="1">
      <alignment vertical="center"/>
      <protection/>
    </xf>
    <xf numFmtId="0" fontId="0" fillId="0" borderId="0" xfId="0" applyFont="1" applyAlignment="1" applyProtection="1">
      <alignment vertical="center"/>
      <protection/>
    </xf>
    <xf numFmtId="0" fontId="3" fillId="0" borderId="0" xfId="0" applyFont="1" applyAlignment="1" applyProtection="1">
      <alignment horizontal="center"/>
      <protection/>
    </xf>
    <xf numFmtId="0" fontId="3" fillId="0" borderId="0" xfId="0" applyFont="1" applyAlignment="1" applyProtection="1">
      <alignment vertical="center"/>
      <protection/>
    </xf>
    <xf numFmtId="0" fontId="3" fillId="0" borderId="0" xfId="0" applyFont="1" applyFill="1" applyAlignment="1" applyProtection="1">
      <alignment vertical="center"/>
      <protection/>
    </xf>
    <xf numFmtId="0" fontId="3" fillId="33" borderId="0" xfId="0" applyFont="1" applyFill="1" applyAlignment="1" applyProtection="1">
      <alignment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3" fillId="0" borderId="0" xfId="0" applyFont="1" applyAlignment="1" applyProtection="1">
      <alignment horizontal="center" vertical="top" wrapText="1" shrinkToFit="1"/>
      <protection/>
    </xf>
    <xf numFmtId="0" fontId="3" fillId="0" borderId="0" xfId="0" applyFont="1" applyAlignment="1" applyProtection="1">
      <alignment horizontal="center" vertical="center" wrapText="1" shrinkToFit="1"/>
      <protection/>
    </xf>
    <xf numFmtId="0" fontId="0" fillId="0" borderId="0" xfId="0" applyFont="1" applyAlignment="1" applyProtection="1">
      <alignment/>
      <protection/>
    </xf>
    <xf numFmtId="0" fontId="8" fillId="0" borderId="9" xfId="0" applyFont="1" applyBorder="1" applyAlignment="1" applyProtection="1">
      <alignment horizontal="center" vertical="center" wrapText="1"/>
      <protection/>
    </xf>
    <xf numFmtId="0" fontId="10" fillId="34" borderId="9" xfId="0" applyFont="1" applyFill="1" applyBorder="1" applyAlignment="1" applyProtection="1">
      <alignment horizontal="center"/>
      <protection/>
    </xf>
    <xf numFmtId="0" fontId="10" fillId="0" borderId="9" xfId="0" applyFont="1" applyBorder="1" applyAlignment="1" applyProtection="1">
      <alignment horizontal="center"/>
      <protection/>
    </xf>
    <xf numFmtId="0" fontId="11" fillId="0" borderId="9" xfId="0" applyFont="1" applyBorder="1" applyAlignment="1" applyProtection="1">
      <alignment horizontal="center"/>
      <protection/>
    </xf>
    <xf numFmtId="176" fontId="9" fillId="34" borderId="10" xfId="0" applyNumberFormat="1" applyFont="1" applyFill="1" applyBorder="1" applyAlignment="1" applyProtection="1">
      <alignment horizontal="center"/>
      <protection/>
    </xf>
    <xf numFmtId="177" fontId="10" fillId="34" borderId="9" xfId="0" applyNumberFormat="1" applyFont="1" applyFill="1" applyBorder="1" applyAlignment="1" applyProtection="1">
      <alignment horizontal="center"/>
      <protection/>
    </xf>
    <xf numFmtId="178" fontId="10" fillId="34" borderId="9" xfId="0" applyNumberFormat="1" applyFont="1" applyFill="1" applyBorder="1" applyAlignment="1" applyProtection="1">
      <alignment horizontal="center"/>
      <protection/>
    </xf>
    <xf numFmtId="0" fontId="9" fillId="0" borderId="9" xfId="0" applyFont="1" applyBorder="1" applyAlignment="1" applyProtection="1">
      <alignment horizontal="center"/>
      <protection/>
    </xf>
    <xf numFmtId="0" fontId="0" fillId="0" borderId="11" xfId="0" applyFont="1" applyBorder="1" applyAlignment="1" applyProtection="1">
      <alignment horizontal="center"/>
      <protection/>
    </xf>
    <xf numFmtId="0" fontId="0" fillId="0" borderId="11" xfId="0" applyFont="1" applyFill="1" applyBorder="1" applyAlignment="1" applyProtection="1">
      <alignment horizontal="center"/>
      <protection/>
    </xf>
    <xf numFmtId="0" fontId="8" fillId="0" borderId="12" xfId="0" applyFont="1" applyBorder="1" applyAlignment="1" applyProtection="1">
      <alignment horizontal="left" wrapText="1"/>
      <protection/>
    </xf>
    <xf numFmtId="0" fontId="12" fillId="0" borderId="9" xfId="0" applyFont="1" applyBorder="1" applyAlignment="1" applyProtection="1">
      <alignment horizontal="left" wrapText="1"/>
      <protection/>
    </xf>
    <xf numFmtId="0" fontId="8" fillId="35" borderId="9" xfId="0" applyFont="1" applyFill="1" applyBorder="1" applyAlignment="1" applyProtection="1">
      <alignment wrapText="1"/>
      <protection/>
    </xf>
    <xf numFmtId="0" fontId="14" fillId="0" borderId="9" xfId="0" applyFont="1" applyBorder="1" applyAlignment="1" applyProtection="1">
      <alignment horizontal="center" wrapText="1"/>
      <protection/>
    </xf>
    <xf numFmtId="0" fontId="11" fillId="0" borderId="9" xfId="0" applyFont="1" applyFill="1" applyBorder="1" applyAlignment="1" applyProtection="1">
      <alignment horizontal="center" wrapText="1"/>
      <protection/>
    </xf>
    <xf numFmtId="0" fontId="8" fillId="36" borderId="9" xfId="0" applyFont="1" applyFill="1" applyBorder="1" applyAlignment="1" applyProtection="1">
      <alignment horizontal="center" wrapText="1"/>
      <protection/>
    </xf>
    <xf numFmtId="0" fontId="9" fillId="36" borderId="9" xfId="0" applyFont="1" applyFill="1" applyBorder="1" applyAlignment="1" applyProtection="1">
      <alignment horizontal="center" wrapText="1"/>
      <protection/>
    </xf>
    <xf numFmtId="0" fontId="13" fillId="37" borderId="10" xfId="0" applyFont="1" applyFill="1" applyBorder="1" applyAlignment="1" applyProtection="1">
      <alignment wrapText="1"/>
      <protection/>
    </xf>
    <xf numFmtId="0" fontId="9" fillId="0" borderId="9" xfId="0" applyFont="1" applyFill="1" applyBorder="1" applyAlignment="1" applyProtection="1">
      <alignment horizontal="center" wrapText="1"/>
      <protection/>
    </xf>
    <xf numFmtId="0" fontId="8" fillId="0" borderId="9" xfId="0" applyFont="1" applyBorder="1" applyAlignment="1" applyProtection="1">
      <alignment wrapText="1"/>
      <protection/>
    </xf>
    <xf numFmtId="0" fontId="9" fillId="0" borderId="9" xfId="0" applyFont="1" applyBorder="1" applyAlignment="1" applyProtection="1">
      <alignment horizontal="center" wrapText="1"/>
      <protection/>
    </xf>
    <xf numFmtId="0" fontId="9" fillId="0" borderId="11" xfId="0" applyFont="1" applyBorder="1" applyAlignment="1" applyProtection="1">
      <alignment horizontal="center" wrapText="1"/>
      <protection/>
    </xf>
    <xf numFmtId="0" fontId="9" fillId="0" borderId="12" xfId="0" applyFont="1" applyBorder="1" applyAlignment="1" applyProtection="1">
      <alignment horizontal="center" wrapText="1"/>
      <protection/>
    </xf>
    <xf numFmtId="0" fontId="10" fillId="0" borderId="10" xfId="0" applyFont="1" applyBorder="1" applyAlignment="1" applyProtection="1">
      <alignment horizontal="center" wrapText="1"/>
      <protection/>
    </xf>
    <xf numFmtId="0" fontId="8" fillId="0" borderId="9" xfId="0" applyFont="1" applyBorder="1" applyAlignment="1" applyProtection="1">
      <alignment horizontal="left" wrapText="1"/>
      <protection/>
    </xf>
    <xf numFmtId="0" fontId="9" fillId="0" borderId="13" xfId="0" applyFont="1" applyBorder="1" applyAlignment="1" applyProtection="1">
      <alignment horizontal="center" wrapText="1"/>
      <protection/>
    </xf>
    <xf numFmtId="0" fontId="11" fillId="0" borderId="10" xfId="0" applyFont="1" applyFill="1" applyBorder="1" applyAlignment="1" applyProtection="1">
      <alignment horizontal="center" wrapText="1"/>
      <protection/>
    </xf>
    <xf numFmtId="0" fontId="9" fillId="0" borderId="14" xfId="0" applyFont="1" applyBorder="1" applyAlignment="1" applyProtection="1">
      <alignment horizontal="center" vertical="center" wrapText="1"/>
      <protection/>
    </xf>
    <xf numFmtId="0" fontId="9" fillId="0" borderId="15" xfId="0" applyFont="1" applyBorder="1" applyAlignment="1" applyProtection="1">
      <alignment horizontal="center" vertical="center" wrapText="1"/>
      <protection/>
    </xf>
    <xf numFmtId="0" fontId="15" fillId="0" borderId="12" xfId="0" applyFont="1" applyBorder="1" applyAlignment="1" applyProtection="1">
      <alignment horizontal="center"/>
      <protection/>
    </xf>
    <xf numFmtId="0" fontId="16" fillId="0" borderId="12" xfId="0" applyFont="1" applyBorder="1" applyAlignment="1" applyProtection="1">
      <alignment horizontal="center"/>
      <protection/>
    </xf>
    <xf numFmtId="0" fontId="8" fillId="36" borderId="10" xfId="0" applyFont="1" applyFill="1" applyBorder="1" applyAlignment="1" applyProtection="1">
      <alignment horizontal="center" wrapText="1"/>
      <protection/>
    </xf>
    <xf numFmtId="176" fontId="9" fillId="36" borderId="10" xfId="0" applyNumberFormat="1" applyFont="1" applyFill="1" applyBorder="1" applyAlignment="1" applyProtection="1">
      <alignment horizontal="center" wrapText="1"/>
      <protection/>
    </xf>
    <xf numFmtId="0" fontId="5" fillId="0" borderId="9" xfId="0" applyFont="1" applyBorder="1" applyAlignment="1" applyProtection="1">
      <alignment horizontal="center" vertical="center"/>
      <protection/>
    </xf>
    <xf numFmtId="0" fontId="5" fillId="0" borderId="9" xfId="0" applyFont="1" applyFill="1" applyBorder="1" applyAlignment="1" applyProtection="1">
      <alignment horizontal="center" vertical="center"/>
      <protection/>
    </xf>
    <xf numFmtId="0" fontId="5" fillId="37" borderId="12" xfId="0" applyFont="1" applyFill="1" applyBorder="1" applyAlignment="1" applyProtection="1">
      <alignment wrapText="1"/>
      <protection/>
    </xf>
    <xf numFmtId="0" fontId="0" fillId="0" borderId="9" xfId="0" applyFont="1" applyBorder="1" applyAlignment="1" applyProtection="1">
      <alignment horizontal="center"/>
      <protection/>
    </xf>
    <xf numFmtId="0" fontId="5" fillId="0" borderId="9" xfId="0" applyFont="1" applyFill="1" applyBorder="1" applyAlignment="1" applyProtection="1">
      <alignment horizontal="center"/>
      <protection/>
    </xf>
    <xf numFmtId="0" fontId="5" fillId="0" borderId="12" xfId="0" applyFont="1" applyFill="1" applyBorder="1" applyAlignment="1" applyProtection="1">
      <alignment wrapText="1"/>
      <protection/>
    </xf>
    <xf numFmtId="0" fontId="0" fillId="0" borderId="9" xfId="0" applyFont="1" applyFill="1" applyBorder="1" applyAlignment="1" applyProtection="1">
      <alignment horizontal="center"/>
      <protection/>
    </xf>
    <xf numFmtId="0" fontId="9" fillId="36" borderId="9" xfId="0" applyFont="1" applyFill="1" applyBorder="1" applyAlignment="1" applyProtection="1">
      <alignment horizontal="center"/>
      <protection/>
    </xf>
    <xf numFmtId="0" fontId="5" fillId="0" borderId="10" xfId="0" applyFont="1" applyBorder="1" applyAlignment="1" applyProtection="1">
      <alignment horizontal="left" wrapText="1"/>
      <protection/>
    </xf>
    <xf numFmtId="0" fontId="0" fillId="0" borderId="10" xfId="0" applyFont="1" applyBorder="1" applyAlignment="1" applyProtection="1">
      <alignment horizontal="center"/>
      <protection/>
    </xf>
    <xf numFmtId="0" fontId="8" fillId="38" borderId="9" xfId="0" applyFont="1" applyFill="1" applyBorder="1" applyAlignment="1" applyProtection="1">
      <alignment horizontal="center" wrapText="1"/>
      <protection/>
    </xf>
    <xf numFmtId="0" fontId="9" fillId="38" borderId="9" xfId="0" applyFont="1" applyFill="1" applyBorder="1" applyAlignment="1" applyProtection="1">
      <alignment horizontal="center"/>
      <protection/>
    </xf>
    <xf numFmtId="0" fontId="9" fillId="0" borderId="10" xfId="0" applyFont="1" applyBorder="1" applyAlignment="1" applyProtection="1">
      <alignment horizontal="center" wrapText="1"/>
      <protection/>
    </xf>
    <xf numFmtId="0" fontId="16" fillId="0" borderId="9" xfId="0" applyFont="1" applyFill="1" applyBorder="1" applyAlignment="1" applyProtection="1">
      <alignment horizontal="center" wrapText="1"/>
      <protection/>
    </xf>
    <xf numFmtId="0" fontId="16" fillId="0" borderId="12" xfId="0" applyFont="1" applyBorder="1" applyAlignment="1" applyProtection="1">
      <alignment horizontal="center" wrapText="1"/>
      <protection/>
    </xf>
    <xf numFmtId="0" fontId="16" fillId="0" borderId="9" xfId="0" applyFont="1" applyBorder="1" applyAlignment="1" applyProtection="1">
      <alignment horizontal="center" wrapText="1"/>
      <protection/>
    </xf>
    <xf numFmtId="0" fontId="8" fillId="0" borderId="14" xfId="0" applyFont="1" applyBorder="1" applyAlignment="1" applyProtection="1">
      <alignment horizontal="left" wrapText="1"/>
      <protection/>
    </xf>
    <xf numFmtId="0" fontId="0" fillId="0" borderId="9" xfId="0" applyFont="1" applyFill="1" applyBorder="1" applyAlignment="1" applyProtection="1">
      <alignment horizontal="center" wrapText="1"/>
      <protection/>
    </xf>
    <xf numFmtId="0" fontId="8" fillId="0" borderId="11" xfId="0" applyFont="1" applyBorder="1" applyAlignment="1" applyProtection="1">
      <alignment horizontal="left" wrapText="1"/>
      <protection/>
    </xf>
    <xf numFmtId="0" fontId="5" fillId="0" borderId="9" xfId="0" applyFont="1" applyFill="1" applyBorder="1" applyAlignment="1" applyProtection="1">
      <alignment horizontal="center" wrapText="1"/>
      <protection/>
    </xf>
    <xf numFmtId="0" fontId="9" fillId="0" borderId="10" xfId="0" applyFont="1" applyFill="1" applyBorder="1" applyAlignment="1" applyProtection="1">
      <alignment horizontal="center" wrapText="1"/>
      <protection/>
    </xf>
    <xf numFmtId="0" fontId="0" fillId="0" borderId="10" xfId="0" applyFont="1" applyFill="1" applyBorder="1" applyAlignment="1" applyProtection="1">
      <alignment horizontal="center" wrapText="1"/>
      <protection/>
    </xf>
    <xf numFmtId="0" fontId="9" fillId="0" borderId="11" xfId="0" applyFont="1" applyFill="1" applyBorder="1" applyAlignment="1" applyProtection="1">
      <alignment horizontal="center" wrapText="1"/>
      <protection/>
    </xf>
    <xf numFmtId="0" fontId="5" fillId="0" borderId="11" xfId="0" applyFont="1" applyFill="1" applyBorder="1" applyAlignment="1" applyProtection="1">
      <alignment horizontal="center" wrapText="1"/>
      <protection/>
    </xf>
    <xf numFmtId="0" fontId="9" fillId="0" borderId="16" xfId="0" applyFont="1" applyBorder="1" applyAlignment="1" applyProtection="1">
      <alignment horizontal="center" wrapText="1"/>
      <protection/>
    </xf>
    <xf numFmtId="0" fontId="0" fillId="0" borderId="16" xfId="0" applyFont="1" applyFill="1" applyBorder="1" applyAlignment="1" applyProtection="1">
      <alignment horizontal="center" wrapText="1"/>
      <protection/>
    </xf>
    <xf numFmtId="0" fontId="9" fillId="38" borderId="12" xfId="0" applyFont="1" applyFill="1" applyBorder="1" applyAlignment="1" applyProtection="1">
      <alignment horizontal="center" wrapText="1"/>
      <protection/>
    </xf>
    <xf numFmtId="0" fontId="9" fillId="38" borderId="9" xfId="0" applyFont="1" applyFill="1" applyBorder="1" applyAlignment="1" applyProtection="1">
      <alignment horizontal="center" wrapText="1"/>
      <protection/>
    </xf>
    <xf numFmtId="0" fontId="0" fillId="0" borderId="17" xfId="0" applyFont="1" applyBorder="1" applyAlignment="1" applyProtection="1">
      <alignment horizontal="center" wrapText="1"/>
      <protection/>
    </xf>
    <xf numFmtId="0" fontId="6" fillId="0" borderId="0" xfId="0" applyFont="1" applyAlignment="1" applyProtection="1">
      <alignment horizontal="center" vertical="center"/>
      <protection/>
    </xf>
    <xf numFmtId="0" fontId="3" fillId="0" borderId="0" xfId="0" applyFont="1" applyAlignment="1" applyProtection="1">
      <alignment horizontal="center" vertical="top"/>
      <protection/>
    </xf>
    <xf numFmtId="0" fontId="17" fillId="34" borderId="9" xfId="0" applyFont="1" applyFill="1" applyBorder="1" applyAlignment="1" applyProtection="1">
      <alignment horizontal="center" wrapText="1"/>
      <protection/>
    </xf>
    <xf numFmtId="0" fontId="18" fillId="0" borderId="9" xfId="0" applyFont="1" applyBorder="1" applyAlignment="1" applyProtection="1">
      <alignment horizontal="center" wrapText="1" shrinkToFit="1"/>
      <protection/>
    </xf>
    <xf numFmtId="0" fontId="18" fillId="0" borderId="9" xfId="0" applyFont="1" applyBorder="1" applyAlignment="1" applyProtection="1">
      <alignment horizontal="center" vertical="center" wrapText="1" shrinkToFit="1"/>
      <protection/>
    </xf>
    <xf numFmtId="0" fontId="19" fillId="0" borderId="9" xfId="0" applyFont="1" applyBorder="1" applyAlignment="1" applyProtection="1">
      <alignment horizontal="center" wrapText="1"/>
      <protection/>
    </xf>
    <xf numFmtId="178" fontId="73" fillId="34" borderId="9" xfId="40" applyNumberFormat="1" applyFont="1" applyFill="1" applyBorder="1" applyAlignment="1" applyProtection="1">
      <alignment horizontal="center"/>
      <protection/>
    </xf>
    <xf numFmtId="0" fontId="74" fillId="39" borderId="9" xfId="0" applyFont="1" applyFill="1" applyBorder="1" applyAlignment="1" applyProtection="1">
      <alignment horizontal="center" wrapText="1" shrinkToFit="1"/>
      <protection/>
    </xf>
    <xf numFmtId="0" fontId="75" fillId="0" borderId="9" xfId="40" applyFont="1" applyBorder="1" applyAlignment="1" applyProtection="1">
      <alignment horizontal="center" wrapText="1" shrinkToFit="1"/>
      <protection/>
    </xf>
    <xf numFmtId="0" fontId="74" fillId="0" borderId="9" xfId="0" applyFont="1" applyBorder="1" applyAlignment="1" applyProtection="1">
      <alignment horizontal="center" vertical="center" wrapText="1" shrinkToFit="1"/>
      <protection/>
    </xf>
    <xf numFmtId="0" fontId="4" fillId="0" borderId="12" xfId="0" applyFont="1" applyBorder="1" applyAlignment="1" applyProtection="1">
      <alignment horizontal="center" wrapText="1"/>
      <protection/>
    </xf>
    <xf numFmtId="0" fontId="4" fillId="0" borderId="11" xfId="0" applyFont="1" applyBorder="1" applyAlignment="1" applyProtection="1">
      <alignment horizontal="center" wrapText="1"/>
      <protection/>
    </xf>
    <xf numFmtId="0" fontId="20" fillId="0" borderId="9" xfId="0" applyFont="1" applyBorder="1" applyAlignment="1" applyProtection="1">
      <alignment horizontal="left" wrapText="1" shrinkToFit="1"/>
      <protection/>
    </xf>
    <xf numFmtId="0" fontId="76" fillId="0" borderId="16" xfId="0" applyFont="1" applyBorder="1" applyAlignment="1" applyProtection="1">
      <alignment horizontal="left" vertical="center" wrapText="1"/>
      <protection/>
    </xf>
    <xf numFmtId="0" fontId="4" fillId="0" borderId="12" xfId="0" applyFont="1" applyFill="1" applyBorder="1" applyAlignment="1" applyProtection="1">
      <alignment horizontal="center" wrapText="1"/>
      <protection/>
    </xf>
    <xf numFmtId="0" fontId="4" fillId="0" borderId="11" xfId="0" applyFont="1" applyFill="1" applyBorder="1" applyAlignment="1" applyProtection="1">
      <alignment horizontal="center" wrapText="1"/>
      <protection/>
    </xf>
    <xf numFmtId="0" fontId="0" fillId="0" borderId="16" xfId="0" applyFont="1" applyFill="1" applyBorder="1" applyAlignment="1" applyProtection="1">
      <alignment horizontal="center"/>
      <protection/>
    </xf>
    <xf numFmtId="0" fontId="18" fillId="0" borderId="9" xfId="0" applyFont="1" applyBorder="1" applyAlignment="1" applyProtection="1">
      <alignment horizontal="left" wrapText="1" shrinkToFit="1"/>
      <protection/>
    </xf>
    <xf numFmtId="0" fontId="76" fillId="0" borderId="9" xfId="0" applyFont="1" applyFill="1" applyBorder="1" applyAlignment="1" applyProtection="1">
      <alignment horizontal="left" vertical="center" wrapText="1" shrinkToFit="1"/>
      <protection/>
    </xf>
    <xf numFmtId="0" fontId="19" fillId="0" borderId="9" xfId="0" applyFont="1" applyBorder="1" applyAlignment="1" applyProtection="1">
      <alignment horizontal="left" wrapText="1"/>
      <protection/>
    </xf>
    <xf numFmtId="0" fontId="19" fillId="0" borderId="9" xfId="0" applyFont="1" applyFill="1" applyBorder="1" applyAlignment="1" applyProtection="1">
      <alignment horizontal="left" wrapText="1"/>
      <protection/>
    </xf>
    <xf numFmtId="0" fontId="22" fillId="36" borderId="9" xfId="0" applyFont="1" applyFill="1" applyBorder="1" applyAlignment="1" applyProtection="1">
      <alignment horizontal="center" wrapText="1"/>
      <protection/>
    </xf>
    <xf numFmtId="0" fontId="4" fillId="0" borderId="9" xfId="0" applyFont="1" applyBorder="1" applyAlignment="1" applyProtection="1">
      <alignment horizontal="center" vertical="center" wrapText="1" shrinkToFit="1"/>
      <protection/>
    </xf>
    <xf numFmtId="0" fontId="9" fillId="0" borderId="12" xfId="0" applyFont="1" applyFill="1" applyBorder="1" applyAlignment="1" applyProtection="1">
      <alignment horizontal="center" wrapText="1"/>
      <protection/>
    </xf>
    <xf numFmtId="0" fontId="23" fillId="0" borderId="9" xfId="0" applyFont="1" applyBorder="1" applyAlignment="1" applyProtection="1">
      <alignment horizontal="left" wrapText="1" shrinkToFit="1"/>
      <protection/>
    </xf>
    <xf numFmtId="0" fontId="22" fillId="0" borderId="11" xfId="0" applyFont="1" applyBorder="1" applyAlignment="1" applyProtection="1">
      <alignment horizontal="center" wrapText="1"/>
      <protection/>
    </xf>
    <xf numFmtId="0" fontId="18" fillId="0" borderId="9" xfId="0" applyFont="1" applyBorder="1" applyAlignment="1" applyProtection="1">
      <alignment horizontal="left" vertical="center" wrapText="1" shrinkToFit="1"/>
      <protection/>
    </xf>
    <xf numFmtId="0" fontId="17" fillId="0" borderId="10" xfId="0" applyFont="1" applyBorder="1" applyAlignment="1" applyProtection="1">
      <alignment horizontal="center" wrapText="1"/>
      <protection/>
    </xf>
    <xf numFmtId="0" fontId="19" fillId="0" borderId="10" xfId="0" applyFont="1" applyFill="1" applyBorder="1" applyAlignment="1" applyProtection="1">
      <alignment horizontal="center" wrapText="1"/>
      <protection/>
    </xf>
    <xf numFmtId="0" fontId="20" fillId="0" borderId="9" xfId="0" applyFont="1" applyBorder="1" applyAlignment="1" applyProtection="1">
      <alignment horizontal="left" vertical="center" wrapText="1" shrinkToFit="1"/>
      <protection/>
    </xf>
    <xf numFmtId="176" fontId="9" fillId="36" borderId="9" xfId="0" applyNumberFormat="1" applyFont="1" applyFill="1" applyBorder="1" applyAlignment="1" applyProtection="1">
      <alignment horizontal="center" wrapText="1"/>
      <protection/>
    </xf>
    <xf numFmtId="176" fontId="22" fillId="36" borderId="9" xfId="0" applyNumberFormat="1" applyFont="1" applyFill="1" applyBorder="1" applyAlignment="1" applyProtection="1">
      <alignment horizontal="center" wrapText="1"/>
      <protection/>
    </xf>
    <xf numFmtId="176" fontId="22" fillId="36" borderId="10" xfId="0" applyNumberFormat="1" applyFont="1" applyFill="1" applyBorder="1" applyAlignment="1" applyProtection="1">
      <alignment horizontal="center" wrapText="1"/>
      <protection/>
    </xf>
    <xf numFmtId="0" fontId="4" fillId="0" borderId="9" xfId="0" applyFont="1" applyBorder="1" applyAlignment="1" applyProtection="1">
      <alignment horizontal="center" vertical="center" wrapText="1"/>
      <protection/>
    </xf>
    <xf numFmtId="0" fontId="4" fillId="0" borderId="9" xfId="0" applyFont="1" applyBorder="1" applyAlignment="1" applyProtection="1">
      <alignment horizontal="center" wrapText="1"/>
      <protection/>
    </xf>
    <xf numFmtId="0" fontId="4"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horizontal="left" wrapText="1"/>
      <protection/>
    </xf>
    <xf numFmtId="0" fontId="4" fillId="0" borderId="9" xfId="0" applyFont="1" applyFill="1" applyBorder="1" applyAlignment="1" applyProtection="1">
      <alignment horizontal="center" wrapText="1"/>
      <protection/>
    </xf>
    <xf numFmtId="0" fontId="4" fillId="40" borderId="9" xfId="0" applyFont="1" applyFill="1" applyBorder="1" applyAlignment="1" applyProtection="1">
      <alignment horizontal="center" vertical="center" wrapText="1" shrinkToFit="1"/>
      <protection/>
    </xf>
    <xf numFmtId="0" fontId="22" fillId="38" borderId="9" xfId="0" applyFont="1" applyFill="1" applyBorder="1" applyAlignment="1" applyProtection="1">
      <alignment horizontal="center" wrapText="1"/>
      <protection/>
    </xf>
    <xf numFmtId="0" fontId="22" fillId="0" borderId="10" xfId="0" applyFont="1" applyBorder="1" applyAlignment="1" applyProtection="1">
      <alignment horizontal="center" wrapText="1"/>
      <protection/>
    </xf>
    <xf numFmtId="0" fontId="22" fillId="0" borderId="9" xfId="0" applyFont="1" applyBorder="1" applyAlignment="1" applyProtection="1">
      <alignment horizontal="center" wrapText="1"/>
      <protection/>
    </xf>
    <xf numFmtId="0" fontId="0" fillId="0" borderId="9" xfId="0" applyFont="1" applyBorder="1" applyAlignment="1" applyProtection="1">
      <alignment horizontal="center" wrapText="1"/>
      <protection/>
    </xf>
    <xf numFmtId="0" fontId="4" fillId="0" borderId="9" xfId="0" applyFont="1" applyFill="1" applyBorder="1" applyAlignment="1" applyProtection="1">
      <alignment wrapText="1"/>
      <protection/>
    </xf>
    <xf numFmtId="0" fontId="18" fillId="0" borderId="10" xfId="0" applyFont="1" applyBorder="1" applyAlignment="1" applyProtection="1">
      <alignment horizontal="left" wrapText="1" shrinkToFit="1"/>
      <protection/>
    </xf>
    <xf numFmtId="0" fontId="76" fillId="0" borderId="11" xfId="0" applyFont="1" applyFill="1" applyBorder="1" applyAlignment="1" applyProtection="1">
      <alignment horizontal="left" vertical="center" wrapText="1"/>
      <protection/>
    </xf>
    <xf numFmtId="0" fontId="5" fillId="0" borderId="9" xfId="0" applyFont="1" applyBorder="1" applyAlignment="1" applyProtection="1">
      <alignment horizontal="center" wrapText="1"/>
      <protection/>
    </xf>
    <xf numFmtId="0" fontId="76" fillId="0" borderId="9" xfId="0" applyFont="1" applyBorder="1" applyAlignment="1" applyProtection="1">
      <alignment horizontal="left" vertical="center" wrapText="1"/>
      <protection/>
    </xf>
    <xf numFmtId="0" fontId="4" fillId="0" borderId="9" xfId="0" applyFont="1" applyFill="1" applyBorder="1" applyAlignment="1" applyProtection="1">
      <alignment horizontal="left" wrapText="1" shrinkToFit="1"/>
      <protection/>
    </xf>
    <xf numFmtId="0" fontId="0" fillId="0" borderId="12" xfId="0" applyFont="1" applyFill="1" applyBorder="1" applyAlignment="1" applyProtection="1">
      <alignment horizontal="center" wrapText="1"/>
      <protection/>
    </xf>
    <xf numFmtId="0" fontId="76" fillId="0" borderId="9" xfId="0" applyFont="1" applyFill="1" applyBorder="1" applyAlignment="1" applyProtection="1">
      <alignment horizontal="left" vertical="center" wrapText="1"/>
      <protection/>
    </xf>
    <xf numFmtId="0" fontId="4" fillId="0" borderId="9" xfId="0" applyFont="1" applyBorder="1" applyAlignment="1" applyProtection="1">
      <alignment horizontal="left" wrapText="1"/>
      <protection/>
    </xf>
    <xf numFmtId="0" fontId="0" fillId="0" borderId="11" xfId="0" applyFont="1" applyBorder="1" applyAlignment="1" applyProtection="1">
      <alignment horizontal="center" wrapText="1"/>
      <protection/>
    </xf>
    <xf numFmtId="0" fontId="4" fillId="0" borderId="10" xfId="0" applyFont="1" applyFill="1" applyBorder="1" applyAlignment="1" applyProtection="1">
      <alignment horizontal="center" wrapText="1"/>
      <protection/>
    </xf>
    <xf numFmtId="0" fontId="76" fillId="0" borderId="10" xfId="0" applyFont="1" applyFill="1" applyBorder="1" applyAlignment="1" applyProtection="1">
      <alignment horizontal="left" vertical="center" wrapText="1"/>
      <protection/>
    </xf>
    <xf numFmtId="0" fontId="4" fillId="0" borderId="16" xfId="0" applyFont="1" applyFill="1" applyBorder="1" applyAlignment="1" applyProtection="1">
      <alignment horizontal="center" wrapText="1"/>
      <protection/>
    </xf>
    <xf numFmtId="0" fontId="22" fillId="0" borderId="16" xfId="0" applyFont="1" applyBorder="1" applyAlignment="1" applyProtection="1">
      <alignment horizontal="center" wrapText="1"/>
      <protection/>
    </xf>
    <xf numFmtId="0" fontId="4" fillId="0" borderId="9" xfId="0" applyFont="1" applyBorder="1" applyAlignment="1" applyProtection="1">
      <alignment horizontal="left" vertical="center" wrapText="1" shrinkToFit="1"/>
      <protection/>
    </xf>
    <xf numFmtId="0" fontId="22" fillId="38" borderId="12" xfId="0" applyFont="1" applyFill="1" applyBorder="1" applyAlignment="1" applyProtection="1">
      <alignment horizontal="center" wrapText="1"/>
      <protection/>
    </xf>
    <xf numFmtId="0" fontId="24" fillId="0" borderId="9" xfId="0" applyFont="1" applyBorder="1" applyAlignment="1" applyProtection="1">
      <alignment horizontal="left" vertical="center" wrapText="1" shrinkToFit="1"/>
      <protection/>
    </xf>
    <xf numFmtId="0" fontId="4" fillId="0" borderId="10" xfId="0" applyFont="1" applyFill="1" applyBorder="1" applyAlignment="1" applyProtection="1">
      <alignment horizontal="left" wrapText="1"/>
      <protection/>
    </xf>
    <xf numFmtId="0" fontId="18" fillId="0" borderId="0" xfId="0" applyFont="1" applyAlignment="1" applyProtection="1">
      <alignment vertical="center" wrapText="1"/>
      <protection/>
    </xf>
    <xf numFmtId="0" fontId="2" fillId="0" borderId="0" xfId="0" applyFont="1" applyAlignment="1" applyProtection="1">
      <alignment vertical="center" wrapText="1"/>
      <protection/>
    </xf>
    <xf numFmtId="0" fontId="4" fillId="0" borderId="14" xfId="0" applyFont="1" applyBorder="1" applyAlignment="1" applyProtection="1">
      <alignment wrapText="1"/>
      <protection/>
    </xf>
    <xf numFmtId="0" fontId="0" fillId="0" borderId="10" xfId="0" applyFont="1" applyBorder="1" applyAlignment="1" applyProtection="1">
      <alignment horizontal="center" wrapText="1"/>
      <protection/>
    </xf>
    <xf numFmtId="0" fontId="4" fillId="37" borderId="9" xfId="0" applyFont="1" applyFill="1" applyBorder="1" applyAlignment="1" applyProtection="1">
      <alignment horizontal="left" wrapText="1"/>
      <protection/>
    </xf>
    <xf numFmtId="176" fontId="3" fillId="0" borderId="11" xfId="0" applyNumberFormat="1" applyFont="1" applyBorder="1" applyAlignment="1" applyProtection="1">
      <alignment wrapText="1"/>
      <protection/>
    </xf>
    <xf numFmtId="0" fontId="14" fillId="38" borderId="9" xfId="0" applyFont="1" applyFill="1" applyBorder="1" applyAlignment="1" applyProtection="1">
      <alignment horizontal="center" wrapText="1"/>
      <protection/>
    </xf>
    <xf numFmtId="0" fontId="0" fillId="0" borderId="9"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8" fillId="0" borderId="9" xfId="0" applyFont="1" applyBorder="1" applyAlignment="1" applyProtection="1">
      <alignment horizontal="center" wrapText="1"/>
      <protection/>
    </xf>
    <xf numFmtId="0" fontId="77" fillId="0" borderId="9" xfId="0" applyFont="1" applyFill="1" applyBorder="1" applyAlignment="1" applyProtection="1">
      <alignment horizontal="center" wrapText="1"/>
      <protection/>
    </xf>
    <xf numFmtId="0" fontId="8" fillId="0" borderId="9" xfId="0" applyFont="1" applyFill="1" applyBorder="1" applyAlignment="1" applyProtection="1">
      <alignment horizontal="center" vertical="center" wrapText="1"/>
      <protection/>
    </xf>
    <xf numFmtId="0" fontId="78" fillId="0" borderId="9" xfId="0" applyFont="1" applyFill="1" applyBorder="1" applyAlignment="1" applyProtection="1">
      <alignment horizontal="center" wrapText="1"/>
      <protection/>
    </xf>
    <xf numFmtId="0" fontId="79" fillId="0" borderId="9" xfId="0" applyFont="1" applyFill="1" applyBorder="1" applyAlignment="1" applyProtection="1">
      <alignment horizontal="center"/>
      <protection/>
    </xf>
    <xf numFmtId="0" fontId="80" fillId="0" borderId="9" xfId="0" applyFont="1" applyFill="1" applyBorder="1" applyAlignment="1" applyProtection="1">
      <alignment horizontal="center"/>
      <protection/>
    </xf>
    <xf numFmtId="0" fontId="8" fillId="0" borderId="14" xfId="0" applyFont="1" applyFill="1" applyBorder="1" applyAlignment="1" applyProtection="1">
      <alignment horizontal="center" vertical="center" wrapText="1"/>
      <protection/>
    </xf>
    <xf numFmtId="176" fontId="9" fillId="36" borderId="9" xfId="0" applyNumberFormat="1" applyFont="1" applyFill="1" applyBorder="1" applyAlignment="1" applyProtection="1">
      <alignment horizontal="center"/>
      <protection/>
    </xf>
    <xf numFmtId="178" fontId="9" fillId="36" borderId="9" xfId="0" applyNumberFormat="1" applyFont="1" applyFill="1" applyBorder="1" applyAlignment="1" applyProtection="1">
      <alignment horizontal="center"/>
      <protection/>
    </xf>
    <xf numFmtId="0" fontId="26" fillId="38" borderId="0" xfId="0" applyFont="1" applyFill="1" applyAlignment="1" applyProtection="1">
      <alignment horizontal="left" vertical="center" wrapText="1"/>
      <protection/>
    </xf>
    <xf numFmtId="0" fontId="3" fillId="41" borderId="0" xfId="0" applyFont="1" applyFill="1" applyAlignment="1" applyProtection="1">
      <alignment vertical="center" wrapText="1"/>
      <protection/>
    </xf>
    <xf numFmtId="0" fontId="1" fillId="0" borderId="0" xfId="0" applyFont="1" applyAlignment="1" applyProtection="1">
      <alignment vertical="center" wrapText="1"/>
      <protection/>
    </xf>
    <xf numFmtId="0" fontId="26" fillId="0" borderId="0" xfId="0" applyFont="1" applyAlignment="1" applyProtection="1">
      <alignment vertical="center"/>
      <protection/>
    </xf>
    <xf numFmtId="0" fontId="81" fillId="0" borderId="10" xfId="0" applyFont="1" applyFill="1" applyBorder="1" applyAlignment="1" applyProtection="1">
      <alignment horizontal="left" wrapText="1" shrinkToFit="1"/>
      <protection/>
    </xf>
    <xf numFmtId="0" fontId="81" fillId="0" borderId="9" xfId="0" applyFont="1" applyFill="1" applyBorder="1" applyAlignment="1" applyProtection="1">
      <alignment horizontal="left" wrapText="1" shrinkToFit="1"/>
      <protection/>
    </xf>
    <xf numFmtId="0" fontId="4" fillId="27" borderId="9" xfId="0" applyFont="1" applyFill="1" applyBorder="1" applyAlignment="1" applyProtection="1">
      <alignment horizontal="left" vertical="center" wrapText="1" shrinkToFit="1"/>
      <protection/>
    </xf>
    <xf numFmtId="0" fontId="76" fillId="0" borderId="12" xfId="0" applyFont="1" applyBorder="1" applyAlignment="1" applyProtection="1">
      <alignment horizontal="left" vertical="center" wrapText="1"/>
      <protection/>
    </xf>
    <xf numFmtId="0" fontId="18" fillId="0" borderId="9" xfId="0" applyFont="1" applyFill="1" applyBorder="1" applyAlignment="1" applyProtection="1">
      <alignment horizontal="left" wrapText="1" shrinkToFit="1"/>
      <protection/>
    </xf>
    <xf numFmtId="0" fontId="4" fillId="0" borderId="10" xfId="0" applyFont="1" applyBorder="1" applyAlignment="1" applyProtection="1">
      <alignment horizontal="center" wrapText="1"/>
      <protection/>
    </xf>
    <xf numFmtId="0" fontId="76" fillId="0" borderId="10" xfId="0" applyFont="1" applyBorder="1" applyAlignment="1" applyProtection="1">
      <alignment horizontal="left" vertical="center" wrapText="1"/>
      <protection/>
    </xf>
    <xf numFmtId="0" fontId="4" fillId="0" borderId="9" xfId="0" applyFont="1" applyBorder="1" applyAlignment="1" applyProtection="1">
      <alignment wrapText="1"/>
      <protection/>
    </xf>
    <xf numFmtId="0" fontId="76" fillId="0" borderId="12" xfId="0" applyFont="1" applyBorder="1" applyAlignment="1" applyProtection="1">
      <alignment horizontal="left" vertical="center" wrapText="1"/>
      <protection/>
    </xf>
    <xf numFmtId="0" fontId="5" fillId="0" borderId="12" xfId="0" applyFont="1" applyFill="1" applyBorder="1" applyAlignment="1" applyProtection="1">
      <alignment horizontal="center" wrapText="1"/>
      <protection/>
    </xf>
    <xf numFmtId="0" fontId="4" fillId="0" borderId="12" xfId="0" applyFont="1" applyFill="1" applyBorder="1" applyAlignment="1" applyProtection="1">
      <alignment horizontal="left" wrapText="1"/>
      <protection/>
    </xf>
    <xf numFmtId="0" fontId="76" fillId="0" borderId="12" xfId="0" applyFont="1" applyFill="1" applyBorder="1" applyAlignment="1" applyProtection="1">
      <alignment horizontal="left" vertical="center" wrapText="1"/>
      <protection/>
    </xf>
    <xf numFmtId="0" fontId="76" fillId="0" borderId="12" xfId="0" applyFont="1" applyFill="1" applyBorder="1" applyAlignment="1" applyProtection="1">
      <alignment vertical="center" wrapText="1"/>
      <protection/>
    </xf>
    <xf numFmtId="0" fontId="76" fillId="0" borderId="12" xfId="0" applyFont="1" applyFill="1" applyBorder="1" applyAlignment="1" applyProtection="1">
      <alignment horizontal="left" wrapText="1"/>
      <protection/>
    </xf>
    <xf numFmtId="0" fontId="4" fillId="0" borderId="9" xfId="0" applyFont="1" applyFill="1" applyBorder="1" applyAlignment="1" applyProtection="1">
      <alignment vertical="center" wrapText="1"/>
      <protection/>
    </xf>
    <xf numFmtId="0" fontId="76" fillId="0" borderId="9" xfId="0" applyFont="1" applyBorder="1" applyAlignment="1">
      <alignment horizontal="left" vertical="center" wrapText="1"/>
    </xf>
    <xf numFmtId="0" fontId="18" fillId="0" borderId="9" xfId="0" applyFont="1" applyFill="1" applyBorder="1" applyAlignment="1" applyProtection="1">
      <alignment horizontal="center" wrapText="1" shrinkToFit="1"/>
      <protection/>
    </xf>
    <xf numFmtId="0" fontId="74" fillId="0" borderId="9" xfId="0" applyFont="1" applyFill="1" applyBorder="1" applyAlignment="1" applyProtection="1">
      <alignment horizontal="center" wrapText="1" shrinkToFit="1"/>
      <protection/>
    </xf>
    <xf numFmtId="0" fontId="76" fillId="0" borderId="0" xfId="0" applyFont="1" applyAlignment="1">
      <alignment horizontal="left" vertical="center" wrapText="1"/>
    </xf>
    <xf numFmtId="0" fontId="76" fillId="0" borderId="9" xfId="0" applyFont="1" applyFill="1" applyBorder="1" applyAlignment="1" applyProtection="1">
      <alignment horizontal="left" wrapText="1"/>
      <protection/>
    </xf>
    <xf numFmtId="0" fontId="74" fillId="0" borderId="9" xfId="0" applyFont="1" applyBorder="1" applyAlignment="1" applyProtection="1">
      <alignment horizontal="center" wrapText="1" shrinkToFit="1"/>
      <protection/>
    </xf>
    <xf numFmtId="0" fontId="3" fillId="0" borderId="0" xfId="0" applyFont="1" applyAlignment="1" applyProtection="1">
      <alignment horizontal="center" wrapText="1" shrinkToFit="1"/>
      <protection/>
    </xf>
    <xf numFmtId="0" fontId="24" fillId="0" borderId="0" xfId="0" applyFont="1" applyAlignment="1" applyProtection="1">
      <alignment vertical="center"/>
      <protection/>
    </xf>
    <xf numFmtId="0" fontId="26" fillId="0" borderId="0" xfId="0" applyFont="1" applyAlignment="1" applyProtection="1">
      <alignment vertical="center"/>
      <protection/>
    </xf>
    <xf numFmtId="0" fontId="3" fillId="0" borderId="0" xfId="0" applyFont="1" applyAlignment="1" applyProtection="1">
      <alignment horizontal="center" wrapText="1"/>
      <protection/>
    </xf>
    <xf numFmtId="0" fontId="3" fillId="0" borderId="0" xfId="0" applyFont="1" applyFill="1" applyAlignment="1" applyProtection="1">
      <alignment vertical="center" wrapText="1"/>
      <protection/>
    </xf>
    <xf numFmtId="0" fontId="3" fillId="33" borderId="0" xfId="0" applyFont="1" applyFill="1" applyAlignment="1" applyProtection="1">
      <alignment vertical="center" wrapText="1"/>
      <protection/>
    </xf>
    <xf numFmtId="0" fontId="82" fillId="39" borderId="9" xfId="0" applyFont="1" applyFill="1" applyBorder="1" applyAlignment="1" applyProtection="1">
      <alignment horizontal="left" wrapText="1"/>
      <protection/>
    </xf>
    <xf numFmtId="0" fontId="81" fillId="0" borderId="10" xfId="0" applyFont="1" applyFill="1" applyBorder="1" applyAlignment="1" applyProtection="1">
      <alignment horizontal="left" vertical="center" wrapText="1" shrinkToFit="1"/>
      <protection/>
    </xf>
    <xf numFmtId="0" fontId="81" fillId="0" borderId="18" xfId="0" applyFont="1" applyFill="1" applyBorder="1" applyAlignment="1" applyProtection="1">
      <alignment horizontal="left" vertical="center" wrapText="1" shrinkToFit="1"/>
      <protection/>
    </xf>
    <xf numFmtId="0" fontId="8" fillId="0" borderId="13" xfId="0" applyFont="1" applyBorder="1" applyAlignment="1" applyProtection="1">
      <alignment horizontal="center" vertical="center" wrapText="1"/>
      <protection/>
    </xf>
    <xf numFmtId="0" fontId="8" fillId="0" borderId="19" xfId="0" applyFont="1" applyBorder="1" applyAlignment="1" applyProtection="1">
      <alignment horizontal="center" vertical="center" wrapText="1"/>
      <protection/>
    </xf>
    <xf numFmtId="0" fontId="8" fillId="0" borderId="20" xfId="0" applyFont="1" applyBorder="1" applyAlignment="1" applyProtection="1">
      <alignment horizontal="center" vertical="center" wrapText="1"/>
      <protection/>
    </xf>
    <xf numFmtId="0" fontId="8" fillId="0" borderId="0" xfId="0" applyFont="1" applyAlignment="1" applyProtection="1">
      <alignment horizontal="center" vertical="center" wrapText="1"/>
      <protection/>
    </xf>
    <xf numFmtId="0" fontId="8" fillId="0" borderId="15" xfId="0" applyFont="1" applyBorder="1" applyAlignment="1" applyProtection="1">
      <alignment horizontal="center" vertical="center" wrapText="1"/>
      <protection/>
    </xf>
    <xf numFmtId="0" fontId="8" fillId="0" borderId="21" xfId="0" applyFont="1" applyBorder="1" applyAlignment="1" applyProtection="1">
      <alignment horizontal="center" vertical="center" wrapText="1"/>
      <protection/>
    </xf>
    <xf numFmtId="176" fontId="8" fillId="0" borderId="13" xfId="0" applyNumberFormat="1" applyFont="1" applyBorder="1" applyAlignment="1" applyProtection="1">
      <alignment horizontal="center" vertical="center" wrapText="1"/>
      <protection/>
    </xf>
    <xf numFmtId="176" fontId="8" fillId="0" borderId="19" xfId="0" applyNumberFormat="1" applyFont="1" applyBorder="1" applyAlignment="1" applyProtection="1">
      <alignment horizontal="center" vertical="center" wrapText="1"/>
      <protection/>
    </xf>
    <xf numFmtId="176" fontId="8" fillId="0" borderId="20" xfId="0" applyNumberFormat="1" applyFont="1" applyBorder="1" applyAlignment="1" applyProtection="1">
      <alignment horizontal="center" vertical="center" wrapText="1"/>
      <protection/>
    </xf>
    <xf numFmtId="176" fontId="8" fillId="0" borderId="0" xfId="0" applyNumberFormat="1" applyFont="1" applyAlignment="1" applyProtection="1">
      <alignment horizontal="center" vertical="center" wrapText="1"/>
      <protection/>
    </xf>
    <xf numFmtId="176" fontId="8" fillId="0" borderId="15" xfId="0" applyNumberFormat="1" applyFont="1" applyBorder="1" applyAlignment="1" applyProtection="1">
      <alignment horizontal="center" vertical="center" wrapText="1"/>
      <protection/>
    </xf>
    <xf numFmtId="176" fontId="8" fillId="0" borderId="21" xfId="0" applyNumberFormat="1" applyFont="1" applyBorder="1" applyAlignment="1" applyProtection="1">
      <alignment horizontal="center" vertical="center" wrapText="1"/>
      <protection/>
    </xf>
    <xf numFmtId="0" fontId="8" fillId="35" borderId="13" xfId="0" applyFont="1" applyFill="1" applyBorder="1" applyAlignment="1" applyProtection="1">
      <alignment horizontal="left" wrapText="1"/>
      <protection/>
    </xf>
    <xf numFmtId="0" fontId="8" fillId="35" borderId="17" xfId="0" applyFont="1" applyFill="1" applyBorder="1" applyAlignment="1" applyProtection="1">
      <alignment horizontal="left" wrapText="1"/>
      <protection/>
    </xf>
    <xf numFmtId="0" fontId="8" fillId="35" borderId="15" xfId="0" applyFont="1" applyFill="1" applyBorder="1" applyAlignment="1" applyProtection="1">
      <alignment horizontal="left" wrapText="1"/>
      <protection/>
    </xf>
    <xf numFmtId="0" fontId="8" fillId="35" borderId="16" xfId="0" applyFont="1" applyFill="1" applyBorder="1" applyAlignment="1" applyProtection="1">
      <alignment horizontal="left" wrapText="1"/>
      <protection/>
    </xf>
    <xf numFmtId="0" fontId="8" fillId="0" borderId="13" xfId="0" applyFont="1" applyBorder="1" applyAlignment="1" applyProtection="1">
      <alignment horizontal="left" wrapText="1"/>
      <protection/>
    </xf>
    <xf numFmtId="0" fontId="8" fillId="0" borderId="17" xfId="0" applyFont="1" applyBorder="1" applyAlignment="1" applyProtection="1">
      <alignment horizontal="left" wrapText="1"/>
      <protection/>
    </xf>
    <xf numFmtId="0" fontId="8" fillId="0" borderId="15" xfId="0" applyFont="1" applyBorder="1" applyAlignment="1" applyProtection="1">
      <alignment horizontal="left" wrapText="1"/>
      <protection/>
    </xf>
    <xf numFmtId="0" fontId="8" fillId="0" borderId="16" xfId="0" applyFont="1" applyBorder="1" applyAlignment="1" applyProtection="1">
      <alignment horizontal="left" wrapText="1"/>
      <protection/>
    </xf>
    <xf numFmtId="0" fontId="8" fillId="0" borderId="20" xfId="0" applyFont="1" applyBorder="1" applyAlignment="1" applyProtection="1">
      <alignment horizontal="left" wrapText="1"/>
      <protection/>
    </xf>
    <xf numFmtId="0" fontId="8" fillId="0" borderId="22" xfId="0" applyFont="1" applyBorder="1" applyAlignment="1" applyProtection="1">
      <alignment horizontal="left" wrapText="1"/>
      <protection/>
    </xf>
    <xf numFmtId="176" fontId="8" fillId="35" borderId="9" xfId="0" applyNumberFormat="1" applyFont="1" applyFill="1" applyBorder="1" applyAlignment="1" applyProtection="1">
      <alignment wrapText="1"/>
      <protection/>
    </xf>
    <xf numFmtId="0" fontId="8" fillId="0" borderId="9" xfId="0" applyFont="1" applyBorder="1" applyAlignment="1" applyProtection="1">
      <alignment horizontal="left" wrapText="1"/>
      <protection/>
    </xf>
    <xf numFmtId="0" fontId="8" fillId="0" borderId="11" xfId="0" applyFont="1" applyBorder="1" applyAlignment="1" applyProtection="1">
      <alignment horizontal="left" wrapText="1"/>
      <protection/>
    </xf>
    <xf numFmtId="0" fontId="18" fillId="0" borderId="10" xfId="0" applyFont="1" applyBorder="1" applyAlignment="1" applyProtection="1">
      <alignment horizontal="left" wrapText="1" shrinkToFit="1"/>
      <protection/>
    </xf>
    <xf numFmtId="0" fontId="18" fillId="0" borderId="12" xfId="0" applyFont="1" applyBorder="1" applyAlignment="1" applyProtection="1">
      <alignment horizontal="left" wrapText="1" shrinkToFit="1"/>
      <protection/>
    </xf>
    <xf numFmtId="0" fontId="18" fillId="0" borderId="10" xfId="0" applyFont="1" applyBorder="1" applyAlignment="1" applyProtection="1">
      <alignment horizontal="left" vertical="center" wrapText="1" shrinkToFit="1"/>
      <protection/>
    </xf>
    <xf numFmtId="0" fontId="18" fillId="0" borderId="18" xfId="0" applyFont="1" applyBorder="1" applyAlignment="1" applyProtection="1">
      <alignment horizontal="left" vertical="center" wrapText="1" shrinkToFit="1"/>
      <protection/>
    </xf>
    <xf numFmtId="0" fontId="8" fillId="0" borderId="10" xfId="0" applyFont="1" applyBorder="1" applyAlignment="1" applyProtection="1">
      <alignment horizontal="center" vertical="center" wrapText="1"/>
      <protection/>
    </xf>
    <xf numFmtId="0" fontId="8" fillId="0" borderId="12" xfId="0" applyFont="1" applyBorder="1" applyAlignment="1" applyProtection="1">
      <alignment horizontal="center" vertical="center" wrapText="1"/>
      <protection/>
    </xf>
    <xf numFmtId="0" fontId="76" fillId="0" borderId="17" xfId="0" applyFont="1" applyFill="1" applyBorder="1" applyAlignment="1" applyProtection="1">
      <alignment horizontal="left" vertical="center" wrapText="1" shrinkToFit="1"/>
      <protection/>
    </xf>
    <xf numFmtId="0" fontId="76" fillId="0" borderId="16" xfId="0" applyFont="1" applyFill="1" applyBorder="1" applyAlignment="1" applyProtection="1">
      <alignment horizontal="left" vertical="center" wrapText="1" shrinkToFit="1"/>
      <protection/>
    </xf>
    <xf numFmtId="0" fontId="76" fillId="0" borderId="10" xfId="0" applyFont="1" applyBorder="1" applyAlignment="1" applyProtection="1">
      <alignment horizontal="left" vertical="center" wrapText="1"/>
      <protection/>
    </xf>
    <xf numFmtId="0" fontId="76" fillId="0" borderId="12" xfId="0" applyFont="1" applyBorder="1" applyAlignment="1" applyProtection="1">
      <alignment horizontal="left" vertical="center" wrapText="1"/>
      <protection/>
    </xf>
    <xf numFmtId="0" fontId="76" fillId="0" borderId="18" xfId="0" applyFont="1" applyBorder="1" applyAlignment="1" applyProtection="1">
      <alignment horizontal="left" vertical="center" wrapText="1"/>
      <protection/>
    </xf>
    <xf numFmtId="0" fontId="76" fillId="0" borderId="10" xfId="0" applyFont="1" applyFill="1" applyBorder="1" applyAlignment="1" applyProtection="1">
      <alignment horizontal="left" vertical="center" wrapText="1"/>
      <protection/>
    </xf>
    <xf numFmtId="0" fontId="76" fillId="0" borderId="12" xfId="0" applyFont="1" applyFill="1" applyBorder="1" applyAlignment="1" applyProtection="1">
      <alignment horizontal="left" vertical="center" wrapText="1"/>
      <protection/>
    </xf>
    <xf numFmtId="0" fontId="2" fillId="0" borderId="10"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xf>
    <xf numFmtId="0" fontId="19" fillId="0" borderId="12" xfId="0" applyFont="1" applyFill="1" applyBorder="1" applyAlignment="1" applyProtection="1">
      <alignment horizontal="center" vertical="center" wrapText="1"/>
      <protection/>
    </xf>
    <xf numFmtId="0" fontId="4" fillId="0" borderId="10" xfId="0" applyFont="1" applyBorder="1" applyAlignment="1" applyProtection="1">
      <alignment horizontal="left" wrapText="1"/>
      <protection/>
    </xf>
    <xf numFmtId="0" fontId="4" fillId="0" borderId="12" xfId="0" applyFont="1" applyBorder="1" applyAlignment="1" applyProtection="1">
      <alignment horizontal="left" wrapText="1"/>
      <protection/>
    </xf>
    <xf numFmtId="0" fontId="18" fillId="0" borderId="12" xfId="0" applyFont="1" applyBorder="1" applyAlignment="1" applyProtection="1">
      <alignment horizontal="left" vertical="center" wrapText="1" shrinkToFit="1"/>
      <protection/>
    </xf>
    <xf numFmtId="0" fontId="20" fillId="0" borderId="17" xfId="0" applyFont="1" applyBorder="1" applyAlignment="1" applyProtection="1">
      <alignment horizontal="left" vertical="center" wrapText="1" shrinkToFit="1"/>
      <protection/>
    </xf>
    <xf numFmtId="0" fontId="20" fillId="0" borderId="16" xfId="0" applyFont="1" applyBorder="1" applyAlignment="1" applyProtection="1">
      <alignment horizontal="left" vertical="center" wrapText="1" shrinkToFit="1"/>
      <protection/>
    </xf>
    <xf numFmtId="0" fontId="5" fillId="0" borderId="18"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16" fillId="0" borderId="9" xfId="0" applyFont="1" applyBorder="1" applyAlignment="1" applyProtection="1">
      <alignment horizontal="center" wrapText="1"/>
      <protection/>
    </xf>
    <xf numFmtId="0" fontId="16" fillId="0" borderId="10" xfId="0" applyFont="1" applyBorder="1" applyAlignment="1" applyProtection="1">
      <alignment horizontal="center" wrapText="1"/>
      <protection/>
    </xf>
    <xf numFmtId="0" fontId="16" fillId="0" borderId="18" xfId="0" applyFont="1" applyBorder="1" applyAlignment="1" applyProtection="1">
      <alignment horizontal="center" wrapText="1"/>
      <protection/>
    </xf>
    <xf numFmtId="0" fontId="16" fillId="0" borderId="12" xfId="0" applyFont="1" applyBorder="1" applyAlignment="1" applyProtection="1">
      <alignment horizontal="center" wrapText="1"/>
      <protection/>
    </xf>
    <xf numFmtId="0" fontId="0" fillId="0" borderId="10" xfId="0" applyFont="1" applyFill="1" applyBorder="1" applyAlignment="1" applyProtection="1">
      <alignment horizontal="center" wrapText="1"/>
      <protection/>
    </xf>
    <xf numFmtId="0" fontId="0" fillId="0" borderId="12" xfId="0" applyFont="1" applyFill="1" applyBorder="1" applyAlignment="1" applyProtection="1">
      <alignment horizontal="center" wrapText="1"/>
      <protection/>
    </xf>
    <xf numFmtId="0" fontId="0" fillId="0" borderId="10" xfId="0" applyFont="1" applyFill="1" applyBorder="1" applyAlignment="1" applyProtection="1">
      <alignment horizontal="center" vertical="center" wrapText="1"/>
      <protection/>
    </xf>
    <xf numFmtId="0" fontId="0" fillId="0" borderId="18" xfId="0" applyFont="1" applyFill="1" applyBorder="1" applyAlignment="1" applyProtection="1">
      <alignment horizontal="center" vertical="center" wrapText="1"/>
      <protection/>
    </xf>
    <xf numFmtId="0" fontId="2" fillId="0" borderId="9" xfId="0" applyFont="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0" fillId="0" borderId="22" xfId="0" applyFont="1" applyBorder="1" applyAlignment="1" applyProtection="1">
      <alignment horizontal="center"/>
      <protection/>
    </xf>
    <xf numFmtId="0" fontId="0" fillId="0" borderId="16" xfId="0" applyFont="1" applyBorder="1" applyAlignment="1" applyProtection="1">
      <alignment horizontal="center"/>
      <protection/>
    </xf>
    <xf numFmtId="0" fontId="0" fillId="0" borderId="22" xfId="0" applyFont="1" applyFill="1" applyBorder="1" applyAlignment="1" applyProtection="1">
      <alignment horizontal="center"/>
      <protection/>
    </xf>
    <xf numFmtId="0" fontId="0" fillId="0" borderId="16" xfId="0" applyFont="1" applyFill="1" applyBorder="1" applyAlignment="1" applyProtection="1">
      <alignment horizontal="center"/>
      <protection/>
    </xf>
    <xf numFmtId="0" fontId="9" fillId="0" borderId="18" xfId="0" applyFont="1" applyFill="1" applyBorder="1" applyAlignment="1" applyProtection="1">
      <alignment horizontal="center" vertical="center" wrapText="1"/>
      <protection/>
    </xf>
    <xf numFmtId="0" fontId="9" fillId="0" borderId="12" xfId="0" applyFont="1" applyFill="1" applyBorder="1" applyAlignment="1" applyProtection="1">
      <alignment horizontal="center" vertical="center" wrapText="1"/>
      <protection/>
    </xf>
    <xf numFmtId="0" fontId="9" fillId="0" borderId="10" xfId="0" applyFont="1" applyBorder="1" applyAlignment="1" applyProtection="1">
      <alignment horizontal="center"/>
      <protection/>
    </xf>
    <xf numFmtId="0" fontId="9" fillId="0" borderId="18" xfId="0" applyFont="1" applyBorder="1" applyAlignment="1" applyProtection="1">
      <alignment horizontal="center"/>
      <protection/>
    </xf>
    <xf numFmtId="0" fontId="9" fillId="0" borderId="12" xfId="0" applyFont="1" applyBorder="1" applyAlignment="1" applyProtection="1">
      <alignment horizontal="center"/>
      <protection/>
    </xf>
    <xf numFmtId="0" fontId="14" fillId="0" borderId="10" xfId="0" applyFont="1" applyBorder="1" applyAlignment="1" applyProtection="1">
      <alignment horizontal="center" vertical="center" wrapText="1"/>
      <protection/>
    </xf>
    <xf numFmtId="0" fontId="14" fillId="0" borderId="12" xfId="0" applyFont="1" applyBorder="1" applyAlignment="1" applyProtection="1">
      <alignment horizontal="center" vertical="center" wrapText="1"/>
      <protection/>
    </xf>
    <xf numFmtId="0" fontId="10" fillId="0" borderId="9" xfId="0" applyFont="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9" fillId="0" borderId="10" xfId="0" applyFont="1" applyBorder="1" applyAlignment="1" applyProtection="1">
      <alignment horizontal="center" wrapText="1"/>
      <protection/>
    </xf>
    <xf numFmtId="0" fontId="9" fillId="0" borderId="12" xfId="0" applyFont="1" applyBorder="1" applyAlignment="1" applyProtection="1">
      <alignment horizontal="center" wrapText="1"/>
      <protection/>
    </xf>
    <xf numFmtId="0" fontId="9" fillId="0" borderId="18" xfId="0" applyFont="1" applyBorder="1" applyAlignment="1" applyProtection="1">
      <alignment horizontal="center" wrapText="1"/>
      <protection/>
    </xf>
    <xf numFmtId="0" fontId="8" fillId="0" borderId="9" xfId="0" applyFont="1" applyBorder="1" applyAlignment="1" applyProtection="1">
      <alignment horizontal="center" vertical="center" wrapText="1"/>
      <protection/>
    </xf>
    <xf numFmtId="0" fontId="8" fillId="0" borderId="14" xfId="0" applyFont="1" applyBorder="1" applyAlignment="1" applyProtection="1">
      <alignment horizontal="center" vertical="center" wrapText="1"/>
      <protection/>
    </xf>
    <xf numFmtId="0" fontId="4" fillId="0" borderId="13" xfId="0" applyFont="1" applyBorder="1" applyAlignment="1" applyProtection="1">
      <alignment horizontal="left" vertical="center" wrapText="1"/>
      <protection/>
    </xf>
    <xf numFmtId="0" fontId="4" fillId="0" borderId="20" xfId="0" applyFont="1" applyBorder="1" applyAlignment="1" applyProtection="1">
      <alignment horizontal="left" vertical="center" wrapText="1"/>
      <protection/>
    </xf>
    <xf numFmtId="0" fontId="4" fillId="0" borderId="15" xfId="0" applyFont="1" applyBorder="1" applyAlignment="1" applyProtection="1">
      <alignment horizontal="left" vertical="center" wrapText="1"/>
      <protection/>
    </xf>
    <xf numFmtId="0" fontId="0" fillId="0" borderId="18" xfId="0" applyFont="1" applyFill="1" applyBorder="1" applyAlignment="1" applyProtection="1">
      <alignment horizontal="center" wrapText="1"/>
      <protection/>
    </xf>
    <xf numFmtId="0" fontId="0" fillId="0" borderId="10"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8" fillId="0" borderId="14" xfId="0" applyFont="1" applyBorder="1" applyAlignment="1" applyProtection="1">
      <alignment horizontal="left" wrapText="1"/>
      <protection/>
    </xf>
    <xf numFmtId="0" fontId="83" fillId="0" borderId="14" xfId="0" applyFont="1" applyFill="1" applyBorder="1" applyAlignment="1" applyProtection="1">
      <alignment horizontal="left" wrapText="1"/>
      <protection/>
    </xf>
    <xf numFmtId="0" fontId="4" fillId="0" borderId="23" xfId="0" applyFont="1" applyFill="1" applyBorder="1" applyAlignment="1" applyProtection="1">
      <alignment horizontal="left" wrapText="1"/>
      <protection/>
    </xf>
    <xf numFmtId="0" fontId="4" fillId="0" borderId="11" xfId="0" applyFont="1" applyFill="1" applyBorder="1" applyAlignment="1" applyProtection="1">
      <alignment horizontal="left" wrapText="1"/>
      <protection/>
    </xf>
    <xf numFmtId="0" fontId="8" fillId="36" borderId="9" xfId="0" applyFont="1" applyFill="1" applyBorder="1" applyAlignment="1" applyProtection="1">
      <alignment horizontal="center" wrapText="1"/>
      <protection/>
    </xf>
    <xf numFmtId="0" fontId="25" fillId="38" borderId="0" xfId="0" applyFont="1" applyFill="1" applyAlignment="1" applyProtection="1">
      <alignment horizontal="center" vertical="center"/>
      <protection/>
    </xf>
    <xf numFmtId="0" fontId="25" fillId="38" borderId="0" xfId="0" applyFont="1" applyFill="1" applyAlignment="1" applyProtection="1">
      <alignment horizontal="center" vertical="center" wrapText="1"/>
      <protection/>
    </xf>
    <xf numFmtId="0" fontId="26" fillId="38" borderId="0" xfId="0" applyFont="1" applyFill="1" applyAlignment="1" applyProtection="1">
      <alignment horizontal="left" vertical="center" wrapText="1"/>
      <protection/>
    </xf>
    <xf numFmtId="0" fontId="24" fillId="38" borderId="0" xfId="0" applyFont="1" applyFill="1" applyAlignment="1" applyProtection="1">
      <alignment horizontal="left" vertical="center" wrapText="1"/>
      <protection/>
    </xf>
    <xf numFmtId="0" fontId="4" fillId="0" borderId="14" xfId="0" applyFont="1" applyBorder="1" applyAlignment="1" applyProtection="1">
      <alignment horizontal="left" wrapText="1"/>
      <protection/>
    </xf>
    <xf numFmtId="0" fontId="4" fillId="0" borderId="23" xfId="0" applyFont="1" applyBorder="1" applyAlignment="1" applyProtection="1">
      <alignment horizontal="left" wrapText="1"/>
      <protection/>
    </xf>
    <xf numFmtId="0" fontId="4" fillId="0" borderId="11" xfId="0" applyFont="1" applyBorder="1" applyAlignment="1" applyProtection="1">
      <alignment horizontal="left" wrapText="1"/>
      <protection/>
    </xf>
    <xf numFmtId="0" fontId="4" fillId="0" borderId="14" xfId="0" applyFont="1" applyFill="1" applyBorder="1" applyAlignment="1" applyProtection="1">
      <alignment horizontal="left" wrapText="1"/>
      <protection/>
    </xf>
    <xf numFmtId="0" fontId="4" fillId="0" borderId="14" xfId="0" applyFont="1" applyBorder="1" applyAlignment="1" applyProtection="1">
      <alignment horizontal="center" wrapText="1"/>
      <protection/>
    </xf>
    <xf numFmtId="0" fontId="4" fillId="0" borderId="23" xfId="0" applyFont="1" applyBorder="1" applyAlignment="1" applyProtection="1">
      <alignment horizontal="center" wrapText="1"/>
      <protection/>
    </xf>
    <xf numFmtId="0" fontId="4" fillId="0" borderId="11" xfId="0" applyFont="1" applyBorder="1" applyAlignment="1" applyProtection="1">
      <alignment horizontal="center" wrapText="1"/>
      <protection/>
    </xf>
    <xf numFmtId="0" fontId="4" fillId="0" borderId="19" xfId="0" applyFont="1" applyBorder="1" applyAlignment="1" applyProtection="1">
      <alignment horizontal="left" vertical="center" wrapText="1"/>
      <protection/>
    </xf>
    <xf numFmtId="0" fontId="4" fillId="0" borderId="17" xfId="0" applyFont="1" applyBorder="1" applyAlignment="1" applyProtection="1">
      <alignment horizontal="left" vertical="center" wrapText="1"/>
      <protection/>
    </xf>
    <xf numFmtId="0" fontId="4" fillId="0" borderId="21" xfId="0" applyFont="1" applyBorder="1" applyAlignment="1" applyProtection="1">
      <alignment horizontal="left" vertical="center" wrapText="1"/>
      <protection/>
    </xf>
    <xf numFmtId="0" fontId="4" fillId="0" borderId="16" xfId="0" applyFont="1" applyBorder="1" applyAlignment="1" applyProtection="1">
      <alignment horizontal="left" vertical="center" wrapText="1"/>
      <protection/>
    </xf>
    <xf numFmtId="0" fontId="13" fillId="38" borderId="9" xfId="0" applyFont="1" applyFill="1" applyBorder="1" applyAlignment="1" applyProtection="1">
      <alignment horizontal="left" wrapText="1"/>
      <protection/>
    </xf>
    <xf numFmtId="0" fontId="13" fillId="38" borderId="14" xfId="0" applyFont="1" applyFill="1" applyBorder="1" applyAlignment="1" applyProtection="1">
      <alignment horizontal="left" wrapText="1"/>
      <protection/>
    </xf>
    <xf numFmtId="0" fontId="13" fillId="38" borderId="23" xfId="0" applyFont="1" applyFill="1" applyBorder="1" applyAlignment="1" applyProtection="1">
      <alignment horizontal="left" wrapText="1"/>
      <protection/>
    </xf>
    <xf numFmtId="0" fontId="13" fillId="38" borderId="11" xfId="0" applyFont="1" applyFill="1" applyBorder="1" applyAlignment="1" applyProtection="1">
      <alignment horizontal="left" wrapText="1"/>
      <protection/>
    </xf>
    <xf numFmtId="0" fontId="4" fillId="0" borderId="13"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4" fillId="0" borderId="22" xfId="0" applyFont="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xf numFmtId="0" fontId="4" fillId="0" borderId="16" xfId="0" applyFont="1" applyBorder="1" applyAlignment="1" applyProtection="1">
      <alignment horizontal="center" vertical="center" wrapText="1"/>
      <protection/>
    </xf>
    <xf numFmtId="176" fontId="5" fillId="0" borderId="14" xfId="0" applyNumberFormat="1" applyFont="1" applyBorder="1" applyAlignment="1" applyProtection="1">
      <alignment horizontal="center" wrapText="1"/>
      <protection/>
    </xf>
    <xf numFmtId="176" fontId="5" fillId="0" borderId="11" xfId="0" applyNumberFormat="1" applyFont="1" applyBorder="1" applyAlignment="1" applyProtection="1">
      <alignment horizontal="center" wrapText="1"/>
      <protection/>
    </xf>
    <xf numFmtId="0" fontId="8" fillId="0" borderId="10" xfId="0" applyFont="1" applyBorder="1" applyAlignment="1" applyProtection="1">
      <alignment horizontal="left" wrapText="1"/>
      <protection/>
    </xf>
    <xf numFmtId="0" fontId="8" fillId="0" borderId="18" xfId="0" applyFont="1" applyBorder="1" applyAlignment="1" applyProtection="1">
      <alignment horizontal="left" wrapText="1"/>
      <protection/>
    </xf>
    <xf numFmtId="0" fontId="8" fillId="0" borderId="12" xfId="0" applyFont="1" applyBorder="1" applyAlignment="1" applyProtection="1">
      <alignment horizontal="left" wrapText="1"/>
      <protection/>
    </xf>
    <xf numFmtId="0" fontId="8" fillId="0" borderId="23" xfId="0" applyFont="1" applyBorder="1" applyAlignment="1" applyProtection="1">
      <alignment horizontal="left" wrapText="1"/>
      <protection/>
    </xf>
    <xf numFmtId="0" fontId="8" fillId="38" borderId="9" xfId="0" applyFont="1" applyFill="1" applyBorder="1" applyAlignment="1" applyProtection="1">
      <alignment wrapText="1" shrinkToFit="1"/>
      <protection/>
    </xf>
    <xf numFmtId="176" fontId="8" fillId="38" borderId="9" xfId="0" applyNumberFormat="1" applyFont="1" applyFill="1" applyBorder="1" applyAlignment="1" applyProtection="1">
      <alignment horizontal="left" wrapText="1"/>
      <protection/>
    </xf>
    <xf numFmtId="0" fontId="5" fillId="0" borderId="14" xfId="0" applyFont="1" applyBorder="1" applyAlignment="1" applyProtection="1">
      <alignment horizontal="left" wrapText="1" shrinkToFit="1"/>
      <protection/>
    </xf>
    <xf numFmtId="0" fontId="5" fillId="0" borderId="23" xfId="0" applyFont="1" applyBorder="1" applyAlignment="1" applyProtection="1">
      <alignment horizontal="left" wrapText="1" shrinkToFit="1"/>
      <protection/>
    </xf>
    <xf numFmtId="0" fontId="5" fillId="0" borderId="11" xfId="0" applyFont="1" applyBorder="1" applyAlignment="1" applyProtection="1">
      <alignment horizontal="left" wrapText="1" shrinkToFit="1"/>
      <protection/>
    </xf>
    <xf numFmtId="0" fontId="8" fillId="34" borderId="14" xfId="0" applyFont="1" applyFill="1" applyBorder="1" applyAlignment="1" applyProtection="1">
      <alignment horizontal="left" wrapText="1"/>
      <protection/>
    </xf>
    <xf numFmtId="0" fontId="8" fillId="34" borderId="23" xfId="0" applyFont="1" applyFill="1" applyBorder="1" applyAlignment="1" applyProtection="1">
      <alignment horizontal="left" wrapText="1"/>
      <protection/>
    </xf>
    <xf numFmtId="0" fontId="8" fillId="34" borderId="11" xfId="0" applyFont="1" applyFill="1" applyBorder="1" applyAlignment="1" applyProtection="1">
      <alignment horizontal="left" wrapText="1"/>
      <protection/>
    </xf>
    <xf numFmtId="0" fontId="8" fillId="0" borderId="10" xfId="0" applyFont="1" applyBorder="1" applyAlignment="1" applyProtection="1">
      <alignment wrapText="1"/>
      <protection/>
    </xf>
    <xf numFmtId="0" fontId="13" fillId="0" borderId="14" xfId="0" applyFont="1" applyBorder="1" applyAlignment="1" applyProtection="1">
      <alignment horizontal="left" wrapText="1"/>
      <protection/>
    </xf>
    <xf numFmtId="0" fontId="13" fillId="0" borderId="11" xfId="0" applyFont="1" applyBorder="1" applyAlignment="1" applyProtection="1">
      <alignment horizontal="left" wrapText="1"/>
      <protection/>
    </xf>
    <xf numFmtId="0" fontId="8" fillId="0" borderId="9" xfId="0" applyFont="1" applyBorder="1" applyAlignment="1" applyProtection="1">
      <alignment wrapText="1"/>
      <protection/>
    </xf>
    <xf numFmtId="0" fontId="13" fillId="0" borderId="10" xfId="0" applyFont="1" applyBorder="1" applyAlignment="1" applyProtection="1">
      <alignment horizontal="left" vertical="center" wrapText="1"/>
      <protection/>
    </xf>
    <xf numFmtId="0" fontId="13" fillId="0" borderId="18" xfId="0" applyFont="1" applyBorder="1" applyAlignment="1" applyProtection="1">
      <alignment horizontal="left" vertical="center" wrapText="1"/>
      <protection/>
    </xf>
    <xf numFmtId="0" fontId="8" fillId="0" borderId="10" xfId="0" applyFont="1" applyBorder="1" applyAlignment="1" applyProtection="1">
      <alignment horizontal="left" vertical="center" wrapText="1"/>
      <protection/>
    </xf>
    <xf numFmtId="0" fontId="8" fillId="0" borderId="12" xfId="0" applyFont="1" applyBorder="1" applyAlignment="1" applyProtection="1">
      <alignment horizontal="left" vertical="center" wrapText="1"/>
      <protection/>
    </xf>
    <xf numFmtId="0" fontId="5" fillId="37" borderId="10" xfId="0" applyFont="1" applyFill="1" applyBorder="1" applyAlignment="1" applyProtection="1">
      <alignment vertical="center" wrapText="1"/>
      <protection/>
    </xf>
    <xf numFmtId="0" fontId="5" fillId="37" borderId="12" xfId="0" applyFont="1" applyFill="1" applyBorder="1" applyAlignment="1" applyProtection="1">
      <alignment vertical="center" wrapText="1"/>
      <protection/>
    </xf>
    <xf numFmtId="0" fontId="6" fillId="0" borderId="0" xfId="0" applyFont="1" applyAlignment="1" applyProtection="1">
      <alignment horizontal="center"/>
      <protection/>
    </xf>
    <xf numFmtId="0" fontId="7" fillId="0" borderId="14" xfId="0" applyFont="1" applyBorder="1" applyAlignment="1" applyProtection="1">
      <alignment horizontal="center" vertical="center" wrapText="1"/>
      <protection/>
    </xf>
    <xf numFmtId="0" fontId="8" fillId="0" borderId="23" xfId="0" applyFont="1" applyBorder="1" applyAlignment="1" applyProtection="1">
      <alignment horizontal="center" vertical="center" wrapText="1"/>
      <protection/>
    </xf>
    <xf numFmtId="0" fontId="9" fillId="0" borderId="9" xfId="0" applyFont="1" applyBorder="1" applyAlignment="1" applyProtection="1">
      <alignment vertical="center" wrapText="1"/>
      <protection/>
    </xf>
    <xf numFmtId="0" fontId="9" fillId="0" borderId="14" xfId="0" applyFont="1" applyBorder="1" applyAlignment="1" applyProtection="1">
      <alignment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2020&#24180;&#20892;&#19994;&#21457;&#23637;&#19987;&#39033;&#36164;&#37329;&#39044;&#31639;&#35843;&#25972;&#35828;&#26126;12.21.xls" TargetMode="External" /><Relationship Id="rId2" Type="http://schemas.openxmlformats.org/officeDocument/2006/relationships/hyperlink" Target="2020&#24180;&#20892;&#19994;&#21457;&#23637;&#19987;&#39033;&#36164;&#37329;&#32489;&#25928;&#20351;&#29992;&#24773;&#20917;&#35828;&#26126;12.30.xls"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6"/>
  <sheetViews>
    <sheetView tabSelected="1" view="pageBreakPreview" zoomScaleNormal="110" zoomScaleSheetLayoutView="100" zoomScalePageLayoutView="0" workbookViewId="0" topLeftCell="A40">
      <selection activeCell="H120" sqref="H120"/>
    </sheetView>
  </sheetViews>
  <sheetFormatPr defaultColWidth="9.00390625" defaultRowHeight="14.25"/>
  <cols>
    <col min="1" max="1" width="3.125" style="4" bestFit="1" customWidth="1"/>
    <col min="2" max="2" width="4.375" style="4" bestFit="1" customWidth="1"/>
    <col min="3" max="3" width="4.625" style="7" bestFit="1" customWidth="1"/>
    <col min="4" max="4" width="3.75390625" style="7" bestFit="1" customWidth="1"/>
    <col min="5" max="5" width="24.00390625" style="7" bestFit="1" customWidth="1"/>
    <col min="6" max="6" width="9.875" style="8" hidden="1" customWidth="1"/>
    <col min="7" max="7" width="12.25390625" style="4" bestFit="1" customWidth="1"/>
    <col min="8" max="9" width="15.875" style="4" customWidth="1"/>
    <col min="10" max="10" width="9.00390625" style="10" customWidth="1"/>
    <col min="11" max="11" width="17.125" style="9" customWidth="1"/>
    <col min="12" max="12" width="27.75390625" style="11" bestFit="1" customWidth="1"/>
    <col min="13" max="13" width="27.75390625" style="12" bestFit="1" customWidth="1"/>
    <col min="14" max="14" width="11.625" style="4" bestFit="1" customWidth="1"/>
    <col min="15" max="15" width="11.125" style="7" bestFit="1" customWidth="1"/>
    <col min="16" max="16384" width="9.00390625" style="4" customWidth="1"/>
  </cols>
  <sheetData>
    <row r="1" spans="2:13" ht="40.5" customHeight="1">
      <c r="B1" s="328" t="s">
        <v>298</v>
      </c>
      <c r="C1" s="328"/>
      <c r="D1" s="328"/>
      <c r="E1" s="328"/>
      <c r="F1" s="328"/>
      <c r="G1" s="328"/>
      <c r="H1" s="328"/>
      <c r="I1" s="328"/>
      <c r="J1" s="328"/>
      <c r="K1" s="328"/>
      <c r="L1" s="328"/>
      <c r="M1" s="76"/>
    </row>
    <row r="2" spans="2:13" ht="21.75" customHeight="1">
      <c r="B2" s="13" t="s">
        <v>0</v>
      </c>
      <c r="L2" s="77"/>
      <c r="M2" s="8" t="s">
        <v>1</v>
      </c>
    </row>
    <row r="3" spans="2:13" ht="21.75" customHeight="1">
      <c r="B3" s="329" t="s">
        <v>2</v>
      </c>
      <c r="C3" s="330"/>
      <c r="D3" s="330"/>
      <c r="E3" s="330"/>
      <c r="F3" s="266" t="s">
        <v>3</v>
      </c>
      <c r="G3" s="218" t="s">
        <v>4</v>
      </c>
      <c r="H3" s="246" t="s">
        <v>5</v>
      </c>
      <c r="I3" s="246" t="s">
        <v>6</v>
      </c>
      <c r="J3" s="227" t="s">
        <v>7</v>
      </c>
      <c r="K3" s="227" t="s">
        <v>8</v>
      </c>
      <c r="L3" s="218" t="s">
        <v>9</v>
      </c>
      <c r="M3" s="218" t="s">
        <v>10</v>
      </c>
    </row>
    <row r="4" spans="2:13" ht="21.75" customHeight="1">
      <c r="B4" s="266" t="s">
        <v>11</v>
      </c>
      <c r="C4" s="266"/>
      <c r="D4" s="331"/>
      <c r="E4" s="332"/>
      <c r="F4" s="266"/>
      <c r="G4" s="219"/>
      <c r="H4" s="246"/>
      <c r="I4" s="246"/>
      <c r="J4" s="228"/>
      <c r="K4" s="228"/>
      <c r="L4" s="219"/>
      <c r="M4" s="219"/>
    </row>
    <row r="5" spans="2:13" ht="20.25" customHeight="1">
      <c r="B5" s="315" t="s">
        <v>12</v>
      </c>
      <c r="C5" s="316"/>
      <c r="D5" s="316"/>
      <c r="E5" s="317"/>
      <c r="F5" s="15"/>
      <c r="G5" s="15">
        <v>6239</v>
      </c>
      <c r="H5" s="15"/>
      <c r="I5" s="15"/>
      <c r="J5" s="78"/>
      <c r="K5" s="78"/>
      <c r="L5" s="79"/>
      <c r="M5" s="80"/>
    </row>
    <row r="6" spans="2:13" ht="24.75" customHeight="1">
      <c r="B6" s="312" t="s">
        <v>13</v>
      </c>
      <c r="C6" s="313"/>
      <c r="D6" s="313"/>
      <c r="E6" s="314"/>
      <c r="F6" s="16"/>
      <c r="G6" s="17">
        <v>6239</v>
      </c>
      <c r="H6" s="17"/>
      <c r="I6" s="17"/>
      <c r="J6" s="81"/>
      <c r="K6" s="81"/>
      <c r="L6" s="79"/>
      <c r="M6" s="80"/>
    </row>
    <row r="7" spans="2:13" ht="24.75" customHeight="1">
      <c r="B7" s="312"/>
      <c r="C7" s="313"/>
      <c r="D7" s="313"/>
      <c r="E7" s="314"/>
      <c r="F7" s="16"/>
      <c r="G7" s="17"/>
      <c r="H7" s="17"/>
      <c r="I7" s="17"/>
      <c r="J7" s="81"/>
      <c r="K7" s="81"/>
      <c r="L7" s="79"/>
      <c r="M7" s="80"/>
    </row>
    <row r="8" spans="2:15" ht="39.75" customHeight="1">
      <c r="B8" s="315" t="s">
        <v>14</v>
      </c>
      <c r="C8" s="316"/>
      <c r="D8" s="316"/>
      <c r="E8" s="317"/>
      <c r="F8" s="18">
        <f>SUM(F18,F26,F31,F106)</f>
        <v>6628.81</v>
      </c>
      <c r="G8" s="19">
        <f>SUM(G18,G26,G31,G106)</f>
        <v>6239</v>
      </c>
      <c r="H8" s="20">
        <f>SUM(H18,H26,H31,H106)</f>
        <v>6238.451346</v>
      </c>
      <c r="I8" s="82">
        <f>SUM(I18,I26,I31,I106)</f>
        <v>0.5486540000002833</v>
      </c>
      <c r="J8" s="186"/>
      <c r="K8" s="83"/>
      <c r="L8" s="84" t="s">
        <v>15</v>
      </c>
      <c r="M8" s="85"/>
      <c r="O8" s="137"/>
    </row>
    <row r="9" spans="2:15" s="1" customFormat="1" ht="32.25" customHeight="1">
      <c r="B9" s="189" t="s">
        <v>16</v>
      </c>
      <c r="C9" s="190"/>
      <c r="D9" s="190"/>
      <c r="E9" s="306" t="s">
        <v>17</v>
      </c>
      <c r="F9" s="21">
        <v>53</v>
      </c>
      <c r="G9" s="255">
        <v>40</v>
      </c>
      <c r="H9" s="22">
        <v>14.15</v>
      </c>
      <c r="I9" s="249">
        <f>G9-H9-H10-H11-H12-H13</f>
        <v>8.942960000000003</v>
      </c>
      <c r="J9" s="86" t="s">
        <v>18</v>
      </c>
      <c r="K9" s="87" t="s">
        <v>19</v>
      </c>
      <c r="L9" s="88" t="s">
        <v>20</v>
      </c>
      <c r="M9" s="89" t="s">
        <v>21</v>
      </c>
      <c r="O9" s="138"/>
    </row>
    <row r="10" spans="2:15" s="1" customFormat="1" ht="32.25" customHeight="1">
      <c r="B10" s="191"/>
      <c r="C10" s="192"/>
      <c r="D10" s="192"/>
      <c r="E10" s="307"/>
      <c r="F10" s="21"/>
      <c r="G10" s="256"/>
      <c r="H10" s="22">
        <v>2.9</v>
      </c>
      <c r="I10" s="249"/>
      <c r="J10" s="86" t="s">
        <v>18</v>
      </c>
      <c r="K10" s="87" t="s">
        <v>22</v>
      </c>
      <c r="L10" s="88" t="s">
        <v>23</v>
      </c>
      <c r="M10" s="89" t="s">
        <v>24</v>
      </c>
      <c r="O10" s="138"/>
    </row>
    <row r="11" spans="2:15" s="1" customFormat="1" ht="32.25" customHeight="1">
      <c r="B11" s="191"/>
      <c r="C11" s="192"/>
      <c r="D11" s="192"/>
      <c r="E11" s="307"/>
      <c r="F11" s="21"/>
      <c r="G11" s="256"/>
      <c r="H11" s="23">
        <v>2.6683</v>
      </c>
      <c r="I11" s="249"/>
      <c r="J11" s="90" t="s">
        <v>18</v>
      </c>
      <c r="K11" s="91" t="s">
        <v>25</v>
      </c>
      <c r="L11" s="88"/>
      <c r="M11" s="89" t="s">
        <v>26</v>
      </c>
      <c r="O11" s="138"/>
    </row>
    <row r="12" spans="2:15" s="1" customFormat="1" ht="32.25" customHeight="1">
      <c r="B12" s="191"/>
      <c r="C12" s="192"/>
      <c r="D12" s="192"/>
      <c r="E12" s="307"/>
      <c r="F12" s="21"/>
      <c r="G12" s="256"/>
      <c r="H12" s="23">
        <v>3.78</v>
      </c>
      <c r="I12" s="249"/>
      <c r="J12" s="90" t="s">
        <v>18</v>
      </c>
      <c r="K12" s="91" t="s">
        <v>27</v>
      </c>
      <c r="L12" s="88"/>
      <c r="M12" s="89" t="s">
        <v>28</v>
      </c>
      <c r="O12" s="138"/>
    </row>
    <row r="13" spans="2:15" s="1" customFormat="1" ht="32.25" customHeight="1">
      <c r="B13" s="191"/>
      <c r="C13" s="192"/>
      <c r="D13" s="192"/>
      <c r="E13" s="308"/>
      <c r="F13" s="21"/>
      <c r="G13" s="257"/>
      <c r="H13" s="23">
        <v>7.55874</v>
      </c>
      <c r="I13" s="250"/>
      <c r="J13" s="90" t="s">
        <v>18</v>
      </c>
      <c r="K13" s="91" t="s">
        <v>29</v>
      </c>
      <c r="L13" s="88"/>
      <c r="M13" s="89" t="s">
        <v>30</v>
      </c>
      <c r="O13" s="138"/>
    </row>
    <row r="14" spans="2:15" s="1" customFormat="1" ht="74.25" customHeight="1">
      <c r="B14" s="191"/>
      <c r="C14" s="192"/>
      <c r="D14" s="192"/>
      <c r="E14" s="25" t="s">
        <v>31</v>
      </c>
      <c r="F14" s="16">
        <v>10</v>
      </c>
      <c r="G14" s="16">
        <v>10</v>
      </c>
      <c r="H14" s="23">
        <v>10</v>
      </c>
      <c r="I14" s="92">
        <f>G14-H14</f>
        <v>0</v>
      </c>
      <c r="J14" s="90" t="s">
        <v>18</v>
      </c>
      <c r="K14" s="91"/>
      <c r="L14" s="93" t="s">
        <v>32</v>
      </c>
      <c r="M14" s="94" t="s">
        <v>33</v>
      </c>
      <c r="O14" s="138"/>
    </row>
    <row r="15" spans="2:15" s="1" customFormat="1" ht="48.75" customHeight="1">
      <c r="B15" s="191"/>
      <c r="C15" s="192"/>
      <c r="D15" s="192"/>
      <c r="E15" s="26" t="s">
        <v>34</v>
      </c>
      <c r="F15" s="16">
        <v>11.44</v>
      </c>
      <c r="G15" s="16">
        <v>11.44</v>
      </c>
      <c r="H15" s="17">
        <v>11.44</v>
      </c>
      <c r="I15" s="92">
        <f>G15-H15</f>
        <v>0</v>
      </c>
      <c r="J15" s="86" t="s">
        <v>35</v>
      </c>
      <c r="K15" s="95" t="s">
        <v>36</v>
      </c>
      <c r="L15" s="93" t="s">
        <v>37</v>
      </c>
      <c r="M15" s="94" t="s">
        <v>38</v>
      </c>
      <c r="O15" s="138"/>
    </row>
    <row r="16" spans="2:15" s="1" customFormat="1" ht="45" customHeight="1">
      <c r="B16" s="191"/>
      <c r="C16" s="192"/>
      <c r="D16" s="192"/>
      <c r="E16" s="322" t="s">
        <v>39</v>
      </c>
      <c r="F16" s="27">
        <v>900</v>
      </c>
      <c r="G16" s="258">
        <f>900-250</f>
        <v>650</v>
      </c>
      <c r="H16" s="28">
        <v>100</v>
      </c>
      <c r="I16" s="251">
        <f>G16-H16-H17</f>
        <v>200</v>
      </c>
      <c r="J16" s="86" t="s">
        <v>40</v>
      </c>
      <c r="K16" s="95" t="s">
        <v>41</v>
      </c>
      <c r="L16" s="216" t="s">
        <v>42</v>
      </c>
      <c r="M16" s="94" t="s">
        <v>43</v>
      </c>
      <c r="O16" s="138"/>
    </row>
    <row r="17" spans="2:15" s="1" customFormat="1" ht="45" customHeight="1">
      <c r="B17" s="191"/>
      <c r="C17" s="192"/>
      <c r="D17" s="192"/>
      <c r="E17" s="323"/>
      <c r="F17" s="27"/>
      <c r="G17" s="259"/>
      <c r="H17" s="28">
        <v>350</v>
      </c>
      <c r="I17" s="252"/>
      <c r="J17" s="90" t="s">
        <v>44</v>
      </c>
      <c r="K17" s="96" t="s">
        <v>45</v>
      </c>
      <c r="L17" s="233"/>
      <c r="M17" s="94" t="s">
        <v>46</v>
      </c>
      <c r="O17" s="138"/>
    </row>
    <row r="18" spans="2:15" s="1" customFormat="1" ht="21.75" customHeight="1">
      <c r="B18" s="193"/>
      <c r="C18" s="194"/>
      <c r="D18" s="194"/>
      <c r="E18" s="29" t="s">
        <v>47</v>
      </c>
      <c r="F18" s="30">
        <f>SUM(F9:F16)</f>
        <v>974.44</v>
      </c>
      <c r="G18" s="30">
        <f>SUM(G9:G16)</f>
        <v>711.44</v>
      </c>
      <c r="H18" s="30">
        <f>SUM(H9:H17)</f>
        <v>502.49703999999997</v>
      </c>
      <c r="I18" s="30">
        <f>SUM(I9:I17)</f>
        <v>208.94296</v>
      </c>
      <c r="J18" s="97"/>
      <c r="K18" s="97"/>
      <c r="L18" s="79"/>
      <c r="M18" s="98"/>
      <c r="O18" s="138"/>
    </row>
    <row r="19" spans="2:15" s="1" customFormat="1" ht="46.5" customHeight="1">
      <c r="B19" s="189" t="s">
        <v>48</v>
      </c>
      <c r="C19" s="190"/>
      <c r="D19" s="190"/>
      <c r="E19" s="31" t="s">
        <v>49</v>
      </c>
      <c r="F19" s="27">
        <v>325</v>
      </c>
      <c r="G19" s="27">
        <v>311.95</v>
      </c>
      <c r="H19" s="32">
        <v>311.95</v>
      </c>
      <c r="I19" s="99">
        <f>G19-H19</f>
        <v>0</v>
      </c>
      <c r="J19" s="86" t="s">
        <v>50</v>
      </c>
      <c r="K19" s="95" t="s">
        <v>51</v>
      </c>
      <c r="L19" s="100" t="s">
        <v>52</v>
      </c>
      <c r="M19" s="94" t="s">
        <v>53</v>
      </c>
      <c r="O19" s="138"/>
    </row>
    <row r="20" spans="2:15" s="1" customFormat="1" ht="54.75" customHeight="1">
      <c r="B20" s="191"/>
      <c r="C20" s="192"/>
      <c r="D20" s="192"/>
      <c r="E20" s="33" t="s">
        <v>54</v>
      </c>
      <c r="F20" s="34">
        <v>204</v>
      </c>
      <c r="G20" s="35">
        <v>160</v>
      </c>
      <c r="H20" s="35"/>
      <c r="I20" s="99">
        <f>G20-H20</f>
        <v>160</v>
      </c>
      <c r="J20" s="101"/>
      <c r="K20" s="101"/>
      <c r="L20" s="102" t="s">
        <v>55</v>
      </c>
      <c r="M20" s="94" t="s">
        <v>56</v>
      </c>
      <c r="O20" s="138"/>
    </row>
    <row r="21" spans="2:15" s="1" customFormat="1" ht="48.75" customHeight="1">
      <c r="B21" s="191"/>
      <c r="C21" s="192"/>
      <c r="D21" s="192"/>
      <c r="E21" s="24" t="s">
        <v>57</v>
      </c>
      <c r="F21" s="36">
        <v>180</v>
      </c>
      <c r="G21" s="37">
        <v>90</v>
      </c>
      <c r="H21" s="37"/>
      <c r="I21" s="99">
        <f>G21-H21</f>
        <v>90</v>
      </c>
      <c r="J21" s="103"/>
      <c r="K21" s="103"/>
      <c r="L21" s="102" t="s">
        <v>58</v>
      </c>
      <c r="M21" s="94" t="s">
        <v>59</v>
      </c>
      <c r="O21" s="138"/>
    </row>
    <row r="22" spans="2:15" s="1" customFormat="1" ht="99" customHeight="1">
      <c r="B22" s="191"/>
      <c r="C22" s="192"/>
      <c r="D22" s="192"/>
      <c r="E22" s="38" t="s">
        <v>60</v>
      </c>
      <c r="F22" s="39">
        <v>50</v>
      </c>
      <c r="G22" s="37">
        <v>10</v>
      </c>
      <c r="H22" s="40">
        <v>10</v>
      </c>
      <c r="I22" s="99">
        <f>G22-H22</f>
        <v>0</v>
      </c>
      <c r="J22" s="104" t="s">
        <v>50</v>
      </c>
      <c r="K22" s="103"/>
      <c r="L22" s="105" t="s">
        <v>61</v>
      </c>
      <c r="M22" s="94" t="s">
        <v>62</v>
      </c>
      <c r="O22" s="138"/>
    </row>
    <row r="23" spans="2:15" s="1" customFormat="1" ht="78" customHeight="1">
      <c r="B23" s="191"/>
      <c r="C23" s="192"/>
      <c r="D23" s="192"/>
      <c r="E23" s="324" t="s">
        <v>63</v>
      </c>
      <c r="F23" s="41">
        <v>40</v>
      </c>
      <c r="G23" s="260">
        <v>20</v>
      </c>
      <c r="H23" s="247">
        <v>18</v>
      </c>
      <c r="I23" s="253">
        <f>G23-H23</f>
        <v>2</v>
      </c>
      <c r="J23" s="229" t="s">
        <v>64</v>
      </c>
      <c r="K23" s="229"/>
      <c r="L23" s="234" t="s">
        <v>65</v>
      </c>
      <c r="M23" s="220" t="s">
        <v>66</v>
      </c>
      <c r="O23" s="138"/>
    </row>
    <row r="24" spans="2:15" s="1" customFormat="1" ht="90" customHeight="1">
      <c r="B24" s="191"/>
      <c r="C24" s="192"/>
      <c r="D24" s="192"/>
      <c r="E24" s="325"/>
      <c r="F24" s="42">
        <v>10</v>
      </c>
      <c r="G24" s="260"/>
      <c r="H24" s="248"/>
      <c r="I24" s="254"/>
      <c r="J24" s="230"/>
      <c r="K24" s="230"/>
      <c r="L24" s="235"/>
      <c r="M24" s="221"/>
      <c r="O24" s="138"/>
    </row>
    <row r="25" spans="2:15" s="1" customFormat="1" ht="36.75" customHeight="1">
      <c r="B25" s="191"/>
      <c r="C25" s="192"/>
      <c r="D25" s="192"/>
      <c r="E25" s="33" t="s">
        <v>67</v>
      </c>
      <c r="F25" s="35">
        <v>26.2</v>
      </c>
      <c r="G25" s="43">
        <v>24</v>
      </c>
      <c r="H25" s="44">
        <v>24</v>
      </c>
      <c r="I25" s="99">
        <f>G25-H25</f>
        <v>0</v>
      </c>
      <c r="J25" s="86" t="s">
        <v>64</v>
      </c>
      <c r="K25" s="86"/>
      <c r="L25" s="102" t="s">
        <v>68</v>
      </c>
      <c r="M25" s="94" t="s">
        <v>69</v>
      </c>
      <c r="O25" s="138"/>
    </row>
    <row r="26" spans="2:13" ht="20.25" customHeight="1">
      <c r="B26" s="193"/>
      <c r="C26" s="194"/>
      <c r="D26" s="194"/>
      <c r="E26" s="45" t="s">
        <v>70</v>
      </c>
      <c r="F26" s="46">
        <f>SUM(F19:F25)</f>
        <v>835.2</v>
      </c>
      <c r="G26" s="46">
        <f>SUM(G19:G25)</f>
        <v>615.95</v>
      </c>
      <c r="H26" s="46">
        <f>SUM(H19:H25)</f>
        <v>363.95</v>
      </c>
      <c r="I26" s="106">
        <f>SUM(I19:I25)</f>
        <v>252</v>
      </c>
      <c r="J26" s="108"/>
      <c r="K26" s="108"/>
      <c r="L26" s="79"/>
      <c r="M26" s="98"/>
    </row>
    <row r="27" spans="2:13" ht="66" customHeight="1">
      <c r="B27" s="195" t="s">
        <v>71</v>
      </c>
      <c r="C27" s="196"/>
      <c r="D27" s="196"/>
      <c r="E27" s="326" t="s">
        <v>72</v>
      </c>
      <c r="F27" s="22">
        <v>853</v>
      </c>
      <c r="G27" s="261">
        <v>853</v>
      </c>
      <c r="H27" s="47">
        <v>54.33</v>
      </c>
      <c r="I27" s="236">
        <f>G27-H27-H28</f>
        <v>84.22029999999995</v>
      </c>
      <c r="J27" s="109" t="s">
        <v>73</v>
      </c>
      <c r="K27" s="110" t="s">
        <v>74</v>
      </c>
      <c r="L27" s="216" t="s">
        <v>75</v>
      </c>
      <c r="M27" s="222" t="s">
        <v>76</v>
      </c>
    </row>
    <row r="28" spans="2:13" ht="195" customHeight="1">
      <c r="B28" s="197"/>
      <c r="C28" s="198"/>
      <c r="D28" s="198"/>
      <c r="E28" s="327"/>
      <c r="F28" s="22"/>
      <c r="G28" s="262"/>
      <c r="H28" s="48">
        <v>714.4497</v>
      </c>
      <c r="I28" s="237"/>
      <c r="J28" s="111" t="s">
        <v>77</v>
      </c>
      <c r="K28" s="112" t="s">
        <v>78</v>
      </c>
      <c r="L28" s="233"/>
      <c r="M28" s="223"/>
    </row>
    <row r="29" spans="2:13" ht="52.5" customHeight="1">
      <c r="B29" s="197"/>
      <c r="C29" s="198"/>
      <c r="D29" s="198"/>
      <c r="E29" s="49" t="s">
        <v>79</v>
      </c>
      <c r="F29" s="22">
        <v>33</v>
      </c>
      <c r="G29" s="50">
        <v>33</v>
      </c>
      <c r="H29" s="51">
        <v>32.956</v>
      </c>
      <c r="I29" s="51">
        <f>G29-H29</f>
        <v>0.04399999999999693</v>
      </c>
      <c r="J29" s="113" t="s">
        <v>73</v>
      </c>
      <c r="K29" s="112" t="s">
        <v>80</v>
      </c>
      <c r="L29" s="93" t="s">
        <v>81</v>
      </c>
      <c r="M29" s="94" t="s">
        <v>82</v>
      </c>
    </row>
    <row r="30" spans="2:13" ht="77.25" customHeight="1">
      <c r="B30" s="197"/>
      <c r="C30" s="198"/>
      <c r="D30" s="198"/>
      <c r="E30" s="52" t="s">
        <v>83</v>
      </c>
      <c r="F30" s="23">
        <v>100</v>
      </c>
      <c r="G30" s="53">
        <v>100</v>
      </c>
      <c r="H30" s="51">
        <v>65.012679</v>
      </c>
      <c r="I30" s="51">
        <f>G30-H30</f>
        <v>34.987320999999994</v>
      </c>
      <c r="J30" s="113" t="s">
        <v>84</v>
      </c>
      <c r="K30" s="110"/>
      <c r="L30" s="88" t="s">
        <v>85</v>
      </c>
      <c r="M30" s="94" t="s">
        <v>86</v>
      </c>
    </row>
    <row r="31" spans="2:13" ht="21.75" customHeight="1">
      <c r="B31" s="199"/>
      <c r="C31" s="200"/>
      <c r="D31" s="200"/>
      <c r="E31" s="29" t="s">
        <v>87</v>
      </c>
      <c r="F31" s="54">
        <f>SUM(F27:F30)</f>
        <v>986</v>
      </c>
      <c r="G31" s="54">
        <f>SUM(G27:G30)</f>
        <v>986</v>
      </c>
      <c r="H31" s="54">
        <f>SUM(H27:H30)</f>
        <v>866.7483790000001</v>
      </c>
      <c r="I31" s="54">
        <f>SUM(I27:I30)</f>
        <v>119.25162099999994</v>
      </c>
      <c r="J31" s="97"/>
      <c r="K31" s="97"/>
      <c r="L31" s="79"/>
      <c r="M31" s="98"/>
    </row>
    <row r="32" spans="2:13" ht="30" customHeight="1">
      <c r="B32" s="266" t="s">
        <v>88</v>
      </c>
      <c r="C32" s="266" t="s">
        <v>89</v>
      </c>
      <c r="D32" s="266" t="s">
        <v>90</v>
      </c>
      <c r="E32" s="55" t="s">
        <v>91</v>
      </c>
      <c r="F32" s="50">
        <v>20</v>
      </c>
      <c r="G32" s="56">
        <v>20</v>
      </c>
      <c r="H32" s="51">
        <v>10</v>
      </c>
      <c r="I32" s="51">
        <f>G32-H32</f>
        <v>10</v>
      </c>
      <c r="J32" s="113" t="s">
        <v>92</v>
      </c>
      <c r="K32" s="113" t="s">
        <v>93</v>
      </c>
      <c r="L32" s="79"/>
      <c r="M32" s="114"/>
    </row>
    <row r="33" spans="2:13" ht="21.75" customHeight="1">
      <c r="B33" s="266"/>
      <c r="C33" s="266"/>
      <c r="D33" s="266"/>
      <c r="E33" s="57" t="s">
        <v>94</v>
      </c>
      <c r="F33" s="58">
        <f>SUM(F32:F32)</f>
        <v>20</v>
      </c>
      <c r="G33" s="58">
        <f>SUM(G32:G32)</f>
        <v>20</v>
      </c>
      <c r="H33" s="58">
        <f>SUM(H32:H32)</f>
        <v>10</v>
      </c>
      <c r="I33" s="58">
        <f>SUM(I32:I32)</f>
        <v>10</v>
      </c>
      <c r="J33" s="115"/>
      <c r="K33" s="115"/>
      <c r="L33" s="79"/>
      <c r="M33" s="98"/>
    </row>
    <row r="34" spans="2:13" ht="42" customHeight="1">
      <c r="B34" s="266"/>
      <c r="C34" s="266"/>
      <c r="D34" s="318" t="s">
        <v>95</v>
      </c>
      <c r="E34" s="318"/>
      <c r="F34" s="59">
        <v>15</v>
      </c>
      <c r="G34" s="34">
        <v>15</v>
      </c>
      <c r="H34" s="59"/>
      <c r="I34" s="59">
        <f>G34-H34</f>
        <v>15</v>
      </c>
      <c r="J34" s="116"/>
      <c r="K34" s="117"/>
      <c r="L34" s="93" t="s">
        <v>96</v>
      </c>
      <c r="M34" s="94" t="s">
        <v>97</v>
      </c>
    </row>
    <row r="35" spans="2:13" ht="39.75" customHeight="1">
      <c r="B35" s="266"/>
      <c r="C35" s="267"/>
      <c r="D35" s="212" t="s">
        <v>98</v>
      </c>
      <c r="E35" s="212"/>
      <c r="F35" s="34"/>
      <c r="G35" s="34">
        <v>1000</v>
      </c>
      <c r="H35" s="60">
        <v>416.7</v>
      </c>
      <c r="I35" s="118">
        <f>G35-H35</f>
        <v>583.3</v>
      </c>
      <c r="J35" s="119" t="s">
        <v>99</v>
      </c>
      <c r="K35" s="91" t="s">
        <v>100</v>
      </c>
      <c r="L35" s="120" t="s">
        <v>101</v>
      </c>
      <c r="M35" s="121" t="s">
        <v>102</v>
      </c>
    </row>
    <row r="36" spans="2:13" ht="55.5" customHeight="1">
      <c r="B36" s="266"/>
      <c r="C36" s="266"/>
      <c r="D36" s="205" t="s">
        <v>103</v>
      </c>
      <c r="E36" s="206"/>
      <c r="F36" s="34">
        <v>760</v>
      </c>
      <c r="G36" s="263">
        <v>200</v>
      </c>
      <c r="H36" s="61">
        <v>38.89</v>
      </c>
      <c r="I36" s="238">
        <f>G36-H36-H37</f>
        <v>0.11000000000001364</v>
      </c>
      <c r="J36" s="86" t="s">
        <v>104</v>
      </c>
      <c r="K36" s="110" t="s">
        <v>105</v>
      </c>
      <c r="L36" s="216" t="s">
        <v>106</v>
      </c>
      <c r="M36" s="224" t="s">
        <v>107</v>
      </c>
    </row>
    <row r="37" spans="2:13" ht="60.75" customHeight="1">
      <c r="B37" s="266"/>
      <c r="C37" s="266"/>
      <c r="D37" s="207"/>
      <c r="E37" s="208"/>
      <c r="F37" s="34"/>
      <c r="G37" s="264"/>
      <c r="H37" s="60">
        <v>161</v>
      </c>
      <c r="I37" s="238"/>
      <c r="J37" s="90" t="s">
        <v>104</v>
      </c>
      <c r="K37" s="113" t="s">
        <v>108</v>
      </c>
      <c r="L37" s="233"/>
      <c r="M37" s="223"/>
    </row>
    <row r="38" spans="2:13" ht="86.25" customHeight="1">
      <c r="B38" s="266"/>
      <c r="C38" s="266"/>
      <c r="D38" s="319" t="s">
        <v>109</v>
      </c>
      <c r="E38" s="320"/>
      <c r="F38" s="27">
        <v>457.17</v>
      </c>
      <c r="G38" s="27">
        <f>457.17-11</f>
        <v>446.17</v>
      </c>
      <c r="H38" s="62">
        <f>325.2+120.75</f>
        <v>445.95</v>
      </c>
      <c r="I38" s="62">
        <f>G38-H38</f>
        <v>0.22000000000002728</v>
      </c>
      <c r="J38" s="110" t="s">
        <v>110</v>
      </c>
      <c r="K38" s="110" t="s">
        <v>111</v>
      </c>
      <c r="L38" s="93" t="s">
        <v>112</v>
      </c>
      <c r="M38" s="123" t="s">
        <v>113</v>
      </c>
    </row>
    <row r="39" spans="2:13" ht="31.5" customHeight="1">
      <c r="B39" s="266"/>
      <c r="C39" s="266"/>
      <c r="D39" s="205" t="s">
        <v>114</v>
      </c>
      <c r="E39" s="206"/>
      <c r="F39" s="34">
        <v>70</v>
      </c>
      <c r="G39" s="263">
        <v>70</v>
      </c>
      <c r="H39" s="62">
        <v>31.77</v>
      </c>
      <c r="I39" s="239">
        <f>G39-H39-H40-H41</f>
        <v>4.036000000000005</v>
      </c>
      <c r="J39" s="110" t="s">
        <v>110</v>
      </c>
      <c r="K39" s="110" t="s">
        <v>115</v>
      </c>
      <c r="L39" s="216" t="s">
        <v>116</v>
      </c>
      <c r="M39" s="222" t="s">
        <v>117</v>
      </c>
    </row>
    <row r="40" spans="2:13" ht="31.5" customHeight="1">
      <c r="B40" s="266"/>
      <c r="C40" s="266"/>
      <c r="D40" s="209"/>
      <c r="E40" s="210"/>
      <c r="F40" s="34"/>
      <c r="G40" s="265"/>
      <c r="H40" s="62">
        <v>23.04</v>
      </c>
      <c r="I40" s="240"/>
      <c r="J40" s="110" t="s">
        <v>118</v>
      </c>
      <c r="K40" s="110" t="s">
        <v>111</v>
      </c>
      <c r="L40" s="217"/>
      <c r="M40" s="224"/>
    </row>
    <row r="41" spans="2:13" ht="31.5" customHeight="1">
      <c r="B41" s="266"/>
      <c r="C41" s="266"/>
      <c r="D41" s="207"/>
      <c r="E41" s="208"/>
      <c r="F41" s="34"/>
      <c r="G41" s="264"/>
      <c r="H41" s="60">
        <v>11.154</v>
      </c>
      <c r="I41" s="241"/>
      <c r="J41" s="113" t="s">
        <v>119</v>
      </c>
      <c r="K41" s="113" t="s">
        <v>120</v>
      </c>
      <c r="L41" s="233"/>
      <c r="M41" s="223"/>
    </row>
    <row r="42" spans="2:13" ht="66.75" customHeight="1">
      <c r="B42" s="266"/>
      <c r="C42" s="266"/>
      <c r="D42" s="274" t="s">
        <v>121</v>
      </c>
      <c r="E42" s="321"/>
      <c r="F42" s="34">
        <v>100</v>
      </c>
      <c r="G42" s="34">
        <v>100</v>
      </c>
      <c r="H42" s="64">
        <v>85</v>
      </c>
      <c r="I42" s="64">
        <f>G42-H42</f>
        <v>15</v>
      </c>
      <c r="J42" s="113" t="s">
        <v>104</v>
      </c>
      <c r="K42" s="113" t="s">
        <v>122</v>
      </c>
      <c r="L42" s="93" t="s">
        <v>123</v>
      </c>
      <c r="M42" s="89" t="s">
        <v>124</v>
      </c>
    </row>
    <row r="43" spans="2:13" ht="41.25" customHeight="1">
      <c r="B43" s="266"/>
      <c r="C43" s="266"/>
      <c r="D43" s="211" t="s">
        <v>125</v>
      </c>
      <c r="E43" s="211"/>
      <c r="F43" s="34">
        <v>20</v>
      </c>
      <c r="G43" s="34">
        <v>15</v>
      </c>
      <c r="H43" s="62">
        <v>15</v>
      </c>
      <c r="I43" s="64">
        <f>G43-H43</f>
        <v>0</v>
      </c>
      <c r="J43" s="110" t="s">
        <v>104</v>
      </c>
      <c r="K43" s="110" t="s">
        <v>126</v>
      </c>
      <c r="L43" s="93" t="s">
        <v>127</v>
      </c>
      <c r="M43" s="89" t="s">
        <v>128</v>
      </c>
    </row>
    <row r="44" spans="2:13" ht="40.5" customHeight="1">
      <c r="B44" s="266"/>
      <c r="C44" s="266"/>
      <c r="D44" s="212" t="s">
        <v>129</v>
      </c>
      <c r="E44" s="213"/>
      <c r="F44" s="34">
        <v>200</v>
      </c>
      <c r="G44" s="34">
        <v>100</v>
      </c>
      <c r="H44" s="66">
        <f>9.0639+33+45+2.1955</f>
        <v>89.2594</v>
      </c>
      <c r="I44" s="64">
        <f>G44-H44</f>
        <v>10.7406</v>
      </c>
      <c r="J44" s="113" t="s">
        <v>104</v>
      </c>
      <c r="K44" s="124" t="s">
        <v>130</v>
      </c>
      <c r="L44" s="93" t="s">
        <v>131</v>
      </c>
      <c r="M44" s="89" t="s">
        <v>132</v>
      </c>
    </row>
    <row r="45" spans="2:13" ht="45" customHeight="1">
      <c r="B45" s="266"/>
      <c r="C45" s="266"/>
      <c r="D45" s="274" t="s">
        <v>133</v>
      </c>
      <c r="E45" s="213"/>
      <c r="F45" s="34">
        <v>50</v>
      </c>
      <c r="G45" s="32">
        <v>50</v>
      </c>
      <c r="H45" s="64">
        <v>40</v>
      </c>
      <c r="I45" s="64">
        <f>G45-H45</f>
        <v>10</v>
      </c>
      <c r="J45" s="113" t="s">
        <v>104</v>
      </c>
      <c r="K45" s="113"/>
      <c r="L45" s="93" t="s">
        <v>134</v>
      </c>
      <c r="M45" s="89" t="s">
        <v>135</v>
      </c>
    </row>
    <row r="46" spans="2:13" ht="31.5" customHeight="1">
      <c r="B46" s="266"/>
      <c r="C46" s="266"/>
      <c r="D46" s="205" t="s">
        <v>136</v>
      </c>
      <c r="E46" s="206"/>
      <c r="F46" s="34">
        <v>20</v>
      </c>
      <c r="G46" s="263">
        <v>20</v>
      </c>
      <c r="H46" s="64">
        <v>9.8</v>
      </c>
      <c r="I46" s="242">
        <f>G46-H46-H47</f>
        <v>1</v>
      </c>
      <c r="J46" s="113" t="s">
        <v>104</v>
      </c>
      <c r="K46" s="113"/>
      <c r="L46" s="214" t="s">
        <v>137</v>
      </c>
      <c r="M46" s="225" t="s">
        <v>138</v>
      </c>
    </row>
    <row r="47" spans="2:13" ht="31.5" customHeight="1">
      <c r="B47" s="266"/>
      <c r="C47" s="266"/>
      <c r="D47" s="207"/>
      <c r="E47" s="208"/>
      <c r="F47" s="34"/>
      <c r="G47" s="264"/>
      <c r="H47" s="64">
        <v>9.2</v>
      </c>
      <c r="I47" s="243"/>
      <c r="J47" s="113" t="s">
        <v>104</v>
      </c>
      <c r="K47" s="117"/>
      <c r="L47" s="215"/>
      <c r="M47" s="226"/>
    </row>
    <row r="48" spans="2:13" ht="42.75" customHeight="1">
      <c r="B48" s="266"/>
      <c r="C48" s="266"/>
      <c r="D48" s="274" t="s">
        <v>139</v>
      </c>
      <c r="E48" s="213"/>
      <c r="F48" s="34">
        <v>36</v>
      </c>
      <c r="G48" s="34">
        <v>36</v>
      </c>
      <c r="H48" s="64">
        <v>8.712</v>
      </c>
      <c r="I48" s="64">
        <f>G48-H48</f>
        <v>27.288</v>
      </c>
      <c r="J48" s="113" t="s">
        <v>104</v>
      </c>
      <c r="K48" s="117"/>
      <c r="L48" s="93" t="s">
        <v>140</v>
      </c>
      <c r="M48" s="126" t="s">
        <v>141</v>
      </c>
    </row>
    <row r="49" spans="2:13" ht="82.5" customHeight="1">
      <c r="B49" s="266"/>
      <c r="C49" s="266"/>
      <c r="D49" s="274" t="s">
        <v>142</v>
      </c>
      <c r="E49" s="213"/>
      <c r="F49" s="34">
        <v>100</v>
      </c>
      <c r="G49" s="34">
        <v>80</v>
      </c>
      <c r="H49" s="64">
        <v>76.64</v>
      </c>
      <c r="I49" s="64">
        <f>G49-H49</f>
        <v>3.3599999999999994</v>
      </c>
      <c r="J49" s="113" t="s">
        <v>18</v>
      </c>
      <c r="K49" s="117"/>
      <c r="L49" s="93" t="s">
        <v>143</v>
      </c>
      <c r="M49" s="126" t="s">
        <v>144</v>
      </c>
    </row>
    <row r="50" spans="2:13" ht="46.5" customHeight="1">
      <c r="B50" s="266"/>
      <c r="C50" s="266"/>
      <c r="D50" s="201" t="s">
        <v>145</v>
      </c>
      <c r="E50" s="202"/>
      <c r="F50" s="34"/>
      <c r="G50" s="263">
        <v>138</v>
      </c>
      <c r="H50" s="62">
        <v>17</v>
      </c>
      <c r="I50" s="239">
        <f>G50-H50-H51</f>
        <v>0</v>
      </c>
      <c r="J50" s="110" t="s">
        <v>146</v>
      </c>
      <c r="K50" s="127" t="s">
        <v>147</v>
      </c>
      <c r="L50" s="214" t="s">
        <v>148</v>
      </c>
      <c r="M50" s="222" t="s">
        <v>149</v>
      </c>
    </row>
    <row r="51" spans="2:13" ht="101.25" customHeight="1">
      <c r="B51" s="266"/>
      <c r="C51" s="266"/>
      <c r="D51" s="203"/>
      <c r="E51" s="204"/>
      <c r="F51" s="34">
        <v>188</v>
      </c>
      <c r="G51" s="264"/>
      <c r="H51" s="62">
        <v>121</v>
      </c>
      <c r="I51" s="241"/>
      <c r="J51" s="110" t="s">
        <v>150</v>
      </c>
      <c r="K51" s="127" t="s">
        <v>151</v>
      </c>
      <c r="L51" s="215"/>
      <c r="M51" s="223"/>
    </row>
    <row r="52" spans="2:13" ht="36.75" customHeight="1">
      <c r="B52" s="266"/>
      <c r="C52" s="266"/>
      <c r="D52" s="205" t="s">
        <v>152</v>
      </c>
      <c r="E52" s="206"/>
      <c r="F52" s="34">
        <v>100</v>
      </c>
      <c r="G52" s="35">
        <v>80</v>
      </c>
      <c r="H52" s="35"/>
      <c r="I52" s="128">
        <f>G52-H52</f>
        <v>80</v>
      </c>
      <c r="J52" s="101"/>
      <c r="K52" s="101"/>
      <c r="L52" s="93" t="s">
        <v>153</v>
      </c>
      <c r="M52" s="94" t="s">
        <v>154</v>
      </c>
    </row>
    <row r="53" spans="2:13" ht="75.75" customHeight="1">
      <c r="B53" s="266"/>
      <c r="C53" s="266"/>
      <c r="D53" s="274" t="s">
        <v>155</v>
      </c>
      <c r="E53" s="309"/>
      <c r="F53" s="34">
        <v>14</v>
      </c>
      <c r="G53" s="67">
        <v>10</v>
      </c>
      <c r="H53" s="68">
        <v>1.6</v>
      </c>
      <c r="I53" s="128">
        <f>G53-H53</f>
        <v>8.4</v>
      </c>
      <c r="J53" s="129" t="s">
        <v>156</v>
      </c>
      <c r="K53" s="129" t="s">
        <v>157</v>
      </c>
      <c r="L53" s="120" t="s">
        <v>158</v>
      </c>
      <c r="M53" s="130" t="s">
        <v>159</v>
      </c>
    </row>
    <row r="54" spans="2:13" ht="57.75" customHeight="1">
      <c r="B54" s="266"/>
      <c r="C54" s="266"/>
      <c r="D54" s="205" t="s">
        <v>160</v>
      </c>
      <c r="E54" s="210"/>
      <c r="F54" s="34">
        <v>33</v>
      </c>
      <c r="G54" s="69">
        <v>17</v>
      </c>
      <c r="H54" s="70">
        <v>16.5</v>
      </c>
      <c r="I54" s="128">
        <f>G54-H54</f>
        <v>0.5</v>
      </c>
      <c r="J54" s="91" t="s">
        <v>84</v>
      </c>
      <c r="K54" s="91" t="s">
        <v>161</v>
      </c>
      <c r="L54" s="93" t="s">
        <v>162</v>
      </c>
      <c r="M54" s="121" t="s">
        <v>163</v>
      </c>
    </row>
    <row r="55" spans="2:13" ht="65.25" customHeight="1">
      <c r="B55" s="266"/>
      <c r="C55" s="266"/>
      <c r="D55" s="274" t="s">
        <v>164</v>
      </c>
      <c r="E55" s="213"/>
      <c r="F55" s="36">
        <v>350</v>
      </c>
      <c r="G55" s="71">
        <v>200</v>
      </c>
      <c r="H55" s="72">
        <v>197.66</v>
      </c>
      <c r="I55" s="128">
        <f>G55-H55</f>
        <v>2.3400000000000034</v>
      </c>
      <c r="J55" s="91" t="s">
        <v>165</v>
      </c>
      <c r="K55" s="131"/>
      <c r="L55" s="93" t="s">
        <v>166</v>
      </c>
      <c r="M55" s="126" t="s">
        <v>167</v>
      </c>
    </row>
    <row r="56" spans="2:13" ht="26.25" customHeight="1">
      <c r="B56" s="266"/>
      <c r="C56" s="266"/>
      <c r="D56" s="63"/>
      <c r="E56" s="65"/>
      <c r="F56" s="36"/>
      <c r="G56" s="71"/>
      <c r="H56" s="71"/>
      <c r="I56" s="71"/>
      <c r="J56" s="132"/>
      <c r="K56" s="132"/>
      <c r="L56" s="93"/>
      <c r="M56" s="133"/>
    </row>
    <row r="57" spans="2:13" ht="26.25" customHeight="1">
      <c r="B57" s="266"/>
      <c r="C57" s="266"/>
      <c r="D57" s="63"/>
      <c r="E57" s="65"/>
      <c r="F57" s="36"/>
      <c r="G57" s="71"/>
      <c r="H57" s="71"/>
      <c r="I57" s="71"/>
      <c r="J57" s="132"/>
      <c r="K57" s="132"/>
      <c r="L57" s="93"/>
      <c r="M57" s="133"/>
    </row>
    <row r="58" spans="2:13" ht="26.25" customHeight="1">
      <c r="B58" s="266"/>
      <c r="C58" s="266"/>
      <c r="D58" s="63"/>
      <c r="E58" s="65"/>
      <c r="F58" s="36"/>
      <c r="G58" s="71"/>
      <c r="H58" s="71"/>
      <c r="I58" s="71"/>
      <c r="J58" s="132"/>
      <c r="K58" s="132"/>
      <c r="L58" s="93"/>
      <c r="M58" s="133"/>
    </row>
    <row r="59" spans="2:13" ht="26.25" customHeight="1">
      <c r="B59" s="266"/>
      <c r="C59" s="266"/>
      <c r="D59" s="63"/>
      <c r="E59" s="65"/>
      <c r="F59" s="36"/>
      <c r="G59" s="71"/>
      <c r="H59" s="71"/>
      <c r="I59" s="71"/>
      <c r="J59" s="132"/>
      <c r="K59" s="132"/>
      <c r="L59" s="93"/>
      <c r="M59" s="133"/>
    </row>
    <row r="60" spans="2:13" ht="21.75" customHeight="1">
      <c r="B60" s="266"/>
      <c r="C60" s="266"/>
      <c r="D60" s="310" t="s">
        <v>168</v>
      </c>
      <c r="E60" s="310"/>
      <c r="F60" s="73">
        <f>SUM(F33:F55)</f>
        <v>2533.17</v>
      </c>
      <c r="G60" s="73">
        <f>SUM(G33:G55)</f>
        <v>2597.17</v>
      </c>
      <c r="H60" s="73">
        <f>SUM(H33:H59)</f>
        <v>1825.8754</v>
      </c>
      <c r="I60" s="73">
        <f>SUM(I33:I59)</f>
        <v>771.2946000000001</v>
      </c>
      <c r="J60" s="134"/>
      <c r="K60" s="134"/>
      <c r="L60" s="79"/>
      <c r="M60" s="98"/>
    </row>
    <row r="61" spans="2:13" ht="33.75" customHeight="1">
      <c r="B61" s="266"/>
      <c r="C61" s="311" t="s">
        <v>169</v>
      </c>
      <c r="D61" s="311"/>
      <c r="E61" s="311"/>
      <c r="F61" s="74">
        <v>510</v>
      </c>
      <c r="G61" s="74">
        <v>490</v>
      </c>
      <c r="H61" s="74">
        <f>SUM(H62:H72)</f>
        <v>440.4712</v>
      </c>
      <c r="I61" s="74">
        <f>G61-H61</f>
        <v>49.52879999999999</v>
      </c>
      <c r="J61" s="115"/>
      <c r="K61" s="115"/>
      <c r="L61" s="100" t="s">
        <v>170</v>
      </c>
      <c r="M61" s="135"/>
    </row>
    <row r="62" spans="2:13" ht="111" customHeight="1">
      <c r="B62" s="266"/>
      <c r="C62" s="298" t="s">
        <v>171</v>
      </c>
      <c r="D62" s="299"/>
      <c r="E62" s="268" t="s">
        <v>17</v>
      </c>
      <c r="F62" s="75">
        <v>120</v>
      </c>
      <c r="G62" s="242">
        <v>100</v>
      </c>
      <c r="H62" s="68">
        <v>7.7297</v>
      </c>
      <c r="I62" s="244">
        <f>G62-H62-H63-H64-H65</f>
        <v>0.9787000000000035</v>
      </c>
      <c r="J62" s="129" t="s">
        <v>171</v>
      </c>
      <c r="K62" s="136" t="s">
        <v>172</v>
      </c>
      <c r="L62" s="216" t="s">
        <v>173</v>
      </c>
      <c r="M62" s="187" t="s">
        <v>174</v>
      </c>
    </row>
    <row r="63" spans="2:13" ht="67.5" customHeight="1">
      <c r="B63" s="266"/>
      <c r="C63" s="300"/>
      <c r="D63" s="301"/>
      <c r="E63" s="269"/>
      <c r="F63" s="75"/>
      <c r="G63" s="271"/>
      <c r="H63" s="68">
        <v>41.5019</v>
      </c>
      <c r="I63" s="245"/>
      <c r="J63" s="129" t="s">
        <v>171</v>
      </c>
      <c r="K63" s="136" t="s">
        <v>175</v>
      </c>
      <c r="L63" s="217"/>
      <c r="M63" s="188"/>
    </row>
    <row r="64" spans="2:13" ht="75" customHeight="1">
      <c r="B64" s="266"/>
      <c r="C64" s="300"/>
      <c r="D64" s="301"/>
      <c r="E64" s="269"/>
      <c r="F64" s="75"/>
      <c r="G64" s="271"/>
      <c r="H64" s="68">
        <v>1.8123</v>
      </c>
      <c r="I64" s="245"/>
      <c r="J64" s="129" t="s">
        <v>171</v>
      </c>
      <c r="K64" s="136" t="s">
        <v>176</v>
      </c>
      <c r="L64" s="217"/>
      <c r="M64" s="188"/>
    </row>
    <row r="65" spans="2:13" ht="75" customHeight="1">
      <c r="B65" s="266"/>
      <c r="C65" s="302"/>
      <c r="D65" s="303"/>
      <c r="E65" s="270"/>
      <c r="F65" s="75"/>
      <c r="G65" s="271"/>
      <c r="H65" s="68">
        <v>47.9774</v>
      </c>
      <c r="I65" s="245"/>
      <c r="J65" s="129" t="s">
        <v>171</v>
      </c>
      <c r="K65" s="136"/>
      <c r="L65" s="217"/>
      <c r="M65" s="188"/>
    </row>
    <row r="66" spans="2:13" ht="42" customHeight="1">
      <c r="B66" s="266"/>
      <c r="C66" s="287" t="s">
        <v>171</v>
      </c>
      <c r="D66" s="289"/>
      <c r="E66" s="139" t="s">
        <v>177</v>
      </c>
      <c r="F66" s="140">
        <v>25</v>
      </c>
      <c r="G66" s="68">
        <v>25</v>
      </c>
      <c r="H66" s="68">
        <v>25</v>
      </c>
      <c r="I66" s="68">
        <f>G66-H66</f>
        <v>0</v>
      </c>
      <c r="J66" s="129" t="s">
        <v>171</v>
      </c>
      <c r="K66" s="129" t="s">
        <v>178</v>
      </c>
      <c r="L66" s="120" t="s">
        <v>179</v>
      </c>
      <c r="M66" s="159" t="s">
        <v>180</v>
      </c>
    </row>
    <row r="67" spans="2:13" ht="41.25" customHeight="1">
      <c r="B67" s="266"/>
      <c r="C67" s="287" t="s">
        <v>171</v>
      </c>
      <c r="D67" s="289"/>
      <c r="E67" s="141" t="s">
        <v>181</v>
      </c>
      <c r="F67" s="140">
        <v>50</v>
      </c>
      <c r="G67" s="68">
        <v>50</v>
      </c>
      <c r="H67" s="68">
        <v>50</v>
      </c>
      <c r="I67" s="68">
        <f>G67-H67</f>
        <v>0</v>
      </c>
      <c r="J67" s="129" t="s">
        <v>171</v>
      </c>
      <c r="K67" s="129"/>
      <c r="L67" s="93" t="s">
        <v>182</v>
      </c>
      <c r="M67" s="160" t="s">
        <v>183</v>
      </c>
    </row>
    <row r="68" spans="2:13" ht="57" customHeight="1">
      <c r="B68" s="266"/>
      <c r="C68" s="287" t="s">
        <v>171</v>
      </c>
      <c r="D68" s="289"/>
      <c r="E68" s="127" t="s">
        <v>184</v>
      </c>
      <c r="F68" s="140">
        <v>230</v>
      </c>
      <c r="G68" s="140">
        <v>230</v>
      </c>
      <c r="H68" s="68">
        <v>201.4499</v>
      </c>
      <c r="I68" s="68">
        <f>G68-H68</f>
        <v>28.550099999999986</v>
      </c>
      <c r="J68" s="129" t="s">
        <v>171</v>
      </c>
      <c r="K68" s="129"/>
      <c r="L68" s="88" t="s">
        <v>185</v>
      </c>
      <c r="M68" s="160" t="s">
        <v>186</v>
      </c>
    </row>
    <row r="69" spans="2:13" ht="36" customHeight="1">
      <c r="B69" s="266"/>
      <c r="C69" s="287" t="s">
        <v>187</v>
      </c>
      <c r="D69" s="289"/>
      <c r="E69" s="127" t="s">
        <v>188</v>
      </c>
      <c r="F69" s="140"/>
      <c r="G69" s="140"/>
      <c r="H69" s="68">
        <v>15</v>
      </c>
      <c r="I69" s="68"/>
      <c r="J69" s="129" t="s">
        <v>171</v>
      </c>
      <c r="K69" s="129" t="s">
        <v>189</v>
      </c>
      <c r="L69" s="93"/>
      <c r="M69" s="160" t="s">
        <v>190</v>
      </c>
    </row>
    <row r="70" spans="2:13" ht="46.5" customHeight="1">
      <c r="B70" s="266"/>
      <c r="C70" s="304" t="s">
        <v>191</v>
      </c>
      <c r="D70" s="305"/>
      <c r="E70" s="142" t="s">
        <v>192</v>
      </c>
      <c r="F70" s="140"/>
      <c r="G70" s="140"/>
      <c r="H70" s="68">
        <v>10</v>
      </c>
      <c r="I70" s="68"/>
      <c r="J70" s="129" t="s">
        <v>191</v>
      </c>
      <c r="K70" s="129"/>
      <c r="L70" s="93"/>
      <c r="M70" s="161" t="s">
        <v>193</v>
      </c>
    </row>
    <row r="71" spans="2:13" ht="36" customHeight="1">
      <c r="B71" s="266"/>
      <c r="C71" s="287" t="s">
        <v>194</v>
      </c>
      <c r="D71" s="289"/>
      <c r="E71" s="127" t="s">
        <v>195</v>
      </c>
      <c r="F71" s="140"/>
      <c r="G71" s="140"/>
      <c r="H71" s="68">
        <v>30</v>
      </c>
      <c r="I71" s="68"/>
      <c r="J71" s="129" t="s">
        <v>194</v>
      </c>
      <c r="K71" s="129" t="s">
        <v>196</v>
      </c>
      <c r="L71" s="93"/>
      <c r="M71" s="161" t="s">
        <v>197</v>
      </c>
    </row>
    <row r="72" spans="2:13" ht="36" customHeight="1">
      <c r="B72" s="266"/>
      <c r="C72" s="287" t="s">
        <v>198</v>
      </c>
      <c r="D72" s="289"/>
      <c r="E72" s="112" t="s">
        <v>199</v>
      </c>
      <c r="F72" s="68"/>
      <c r="G72" s="68"/>
      <c r="H72" s="68">
        <v>10</v>
      </c>
      <c r="I72" s="68"/>
      <c r="J72" s="129" t="s">
        <v>198</v>
      </c>
      <c r="K72" s="129" t="s">
        <v>200</v>
      </c>
      <c r="L72" s="93"/>
      <c r="M72" s="161" t="s">
        <v>201</v>
      </c>
    </row>
    <row r="73" spans="2:13" ht="26.25" customHeight="1">
      <c r="B73" s="266"/>
      <c r="C73" s="295" t="s">
        <v>202</v>
      </c>
      <c r="D73" s="296"/>
      <c r="E73" s="297"/>
      <c r="F73" s="143">
        <v>140</v>
      </c>
      <c r="G73" s="143">
        <f>175.39+26.1+13.05</f>
        <v>214.54</v>
      </c>
      <c r="H73" s="74">
        <v>213</v>
      </c>
      <c r="I73" s="74">
        <f>G73-H73</f>
        <v>1.539999999999992</v>
      </c>
      <c r="J73" s="115"/>
      <c r="K73" s="115"/>
      <c r="L73" s="100" t="s">
        <v>203</v>
      </c>
      <c r="M73" s="135"/>
    </row>
    <row r="74" spans="2:13" ht="101.25" customHeight="1">
      <c r="B74" s="266"/>
      <c r="C74" s="268" t="s">
        <v>204</v>
      </c>
      <c r="D74" s="290"/>
      <c r="E74" s="291"/>
      <c r="F74" s="118">
        <v>115</v>
      </c>
      <c r="G74" s="272">
        <v>90</v>
      </c>
      <c r="H74" s="144">
        <v>65</v>
      </c>
      <c r="I74" s="145"/>
      <c r="J74" s="86" t="s">
        <v>205</v>
      </c>
      <c r="K74" s="110" t="s">
        <v>206</v>
      </c>
      <c r="L74" s="93" t="s">
        <v>207</v>
      </c>
      <c r="M74" s="162" t="s">
        <v>208</v>
      </c>
    </row>
    <row r="75" spans="2:13" ht="63.75" customHeight="1">
      <c r="B75" s="266"/>
      <c r="C75" s="270"/>
      <c r="D75" s="292"/>
      <c r="E75" s="293"/>
      <c r="F75" s="118"/>
      <c r="G75" s="273"/>
      <c r="H75" s="64">
        <v>50</v>
      </c>
      <c r="I75" s="125"/>
      <c r="J75" s="90" t="s">
        <v>209</v>
      </c>
      <c r="K75" s="113" t="s">
        <v>210</v>
      </c>
      <c r="L75" s="163"/>
      <c r="M75" s="162" t="s">
        <v>211</v>
      </c>
    </row>
    <row r="76" spans="2:13" ht="40.5" customHeight="1">
      <c r="B76" s="266"/>
      <c r="C76" s="283" t="s">
        <v>212</v>
      </c>
      <c r="D76" s="284"/>
      <c r="E76" s="285"/>
      <c r="F76" s="118">
        <v>10</v>
      </c>
      <c r="G76" s="118">
        <v>10</v>
      </c>
      <c r="H76" s="118"/>
      <c r="I76" s="118"/>
      <c r="J76" s="110"/>
      <c r="K76" s="110"/>
      <c r="L76" s="93" t="s">
        <v>213</v>
      </c>
      <c r="M76" s="94" t="s">
        <v>214</v>
      </c>
    </row>
    <row r="77" spans="2:13" ht="40.5" customHeight="1">
      <c r="B77" s="266"/>
      <c r="C77" s="275" t="s">
        <v>215</v>
      </c>
      <c r="D77" s="276"/>
      <c r="E77" s="277"/>
      <c r="F77" s="64"/>
      <c r="G77" s="64"/>
      <c r="H77" s="51">
        <v>40</v>
      </c>
      <c r="I77" s="51"/>
      <c r="J77" s="113" t="s">
        <v>216</v>
      </c>
      <c r="K77" s="113" t="s">
        <v>217</v>
      </c>
      <c r="L77" s="93"/>
      <c r="M77" s="94" t="s">
        <v>218</v>
      </c>
    </row>
    <row r="78" spans="2:13" ht="40.5" customHeight="1">
      <c r="B78" s="266"/>
      <c r="C78" s="275" t="s">
        <v>219</v>
      </c>
      <c r="D78" s="276"/>
      <c r="E78" s="277"/>
      <c r="F78" s="64"/>
      <c r="G78" s="64"/>
      <c r="H78" s="51">
        <v>28</v>
      </c>
      <c r="I78" s="51"/>
      <c r="J78" s="113" t="s">
        <v>220</v>
      </c>
      <c r="K78" s="113" t="s">
        <v>221</v>
      </c>
      <c r="L78" s="93"/>
      <c r="M78" s="94" t="s">
        <v>222</v>
      </c>
    </row>
    <row r="79" spans="2:13" ht="40.5" customHeight="1">
      <c r="B79" s="266"/>
      <c r="C79" s="275" t="s">
        <v>223</v>
      </c>
      <c r="D79" s="276"/>
      <c r="E79" s="277"/>
      <c r="F79" s="64"/>
      <c r="G79" s="64"/>
      <c r="H79" s="51">
        <v>30</v>
      </c>
      <c r="I79" s="51"/>
      <c r="J79" s="113" t="s">
        <v>224</v>
      </c>
      <c r="K79" s="113" t="s">
        <v>225</v>
      </c>
      <c r="L79" s="93"/>
      <c r="M79" s="94" t="s">
        <v>226</v>
      </c>
    </row>
    <row r="80" spans="2:13" ht="40.5" customHeight="1">
      <c r="B80" s="266"/>
      <c r="C80" s="287"/>
      <c r="D80" s="288"/>
      <c r="E80" s="289"/>
      <c r="F80" s="118"/>
      <c r="G80" s="118"/>
      <c r="H80" s="118"/>
      <c r="I80" s="118"/>
      <c r="J80" s="110"/>
      <c r="K80" s="110"/>
      <c r="L80" s="93"/>
      <c r="M80" s="133"/>
    </row>
    <row r="81" spans="2:13" ht="40.5" customHeight="1">
      <c r="B81" s="266"/>
      <c r="C81" s="287"/>
      <c r="D81" s="288"/>
      <c r="E81" s="289"/>
      <c r="F81" s="118"/>
      <c r="G81" s="118"/>
      <c r="H81" s="118"/>
      <c r="I81" s="118"/>
      <c r="J81" s="110"/>
      <c r="K81" s="110"/>
      <c r="L81" s="93"/>
      <c r="M81" s="133"/>
    </row>
    <row r="82" spans="2:13" ht="40.5" customHeight="1">
      <c r="B82" s="266"/>
      <c r="C82" s="287"/>
      <c r="D82" s="288"/>
      <c r="E82" s="289"/>
      <c r="F82" s="118"/>
      <c r="G82" s="118"/>
      <c r="H82" s="118"/>
      <c r="I82" s="118"/>
      <c r="J82" s="110"/>
      <c r="K82" s="110"/>
      <c r="L82" s="93"/>
      <c r="M82" s="133"/>
    </row>
    <row r="83" spans="2:13" ht="49.5" customHeight="1">
      <c r="B83" s="266"/>
      <c r="C83" s="294" t="s">
        <v>227</v>
      </c>
      <c r="D83" s="294"/>
      <c r="E83" s="294"/>
      <c r="F83" s="143">
        <v>650</v>
      </c>
      <c r="G83" s="143">
        <v>623.9</v>
      </c>
      <c r="H83" s="74">
        <f>SUM(H84:H105)</f>
        <v>2025.9093269999998</v>
      </c>
      <c r="I83" s="74">
        <f>G83-H83</f>
        <v>-1402.0093269999998</v>
      </c>
      <c r="J83" s="115"/>
      <c r="K83" s="115"/>
      <c r="L83" s="100" t="s">
        <v>228</v>
      </c>
      <c r="M83" s="135"/>
    </row>
    <row r="84" spans="2:13" ht="24" customHeight="1">
      <c r="B84" s="14"/>
      <c r="C84" s="283" t="s">
        <v>229</v>
      </c>
      <c r="D84" s="284"/>
      <c r="E84" s="285"/>
      <c r="F84" s="34"/>
      <c r="G84" s="118"/>
      <c r="H84" s="122">
        <v>3.225</v>
      </c>
      <c r="I84" s="122"/>
      <c r="J84" s="110" t="s">
        <v>104</v>
      </c>
      <c r="K84" s="110" t="s">
        <v>230</v>
      </c>
      <c r="L84" s="93"/>
      <c r="M84" s="123" t="s">
        <v>231</v>
      </c>
    </row>
    <row r="85" spans="2:13" s="2" customFormat="1" ht="64.5" customHeight="1">
      <c r="B85" s="14"/>
      <c r="C85" s="283" t="s">
        <v>145</v>
      </c>
      <c r="D85" s="284"/>
      <c r="E85" s="285"/>
      <c r="F85" s="118"/>
      <c r="G85" s="118"/>
      <c r="H85" s="122">
        <v>19.58</v>
      </c>
      <c r="I85" s="122"/>
      <c r="J85" s="164" t="s">
        <v>150</v>
      </c>
      <c r="K85" s="127" t="s">
        <v>151</v>
      </c>
      <c r="L85" s="79"/>
      <c r="M85" s="165" t="s">
        <v>232</v>
      </c>
    </row>
    <row r="86" spans="2:13" s="2" customFormat="1" ht="35.25" customHeight="1">
      <c r="B86" s="14"/>
      <c r="C86" s="283" t="s">
        <v>229</v>
      </c>
      <c r="D86" s="284"/>
      <c r="E86" s="285"/>
      <c r="F86" s="118"/>
      <c r="G86" s="118"/>
      <c r="H86" s="122">
        <v>3.495</v>
      </c>
      <c r="I86" s="122"/>
      <c r="J86" s="166" t="s">
        <v>233</v>
      </c>
      <c r="K86" s="231" t="s">
        <v>234</v>
      </c>
      <c r="L86" s="79"/>
      <c r="M86" s="123" t="s">
        <v>235</v>
      </c>
    </row>
    <row r="87" spans="2:13" ht="35.25" customHeight="1">
      <c r="B87" s="14"/>
      <c r="C87" s="283" t="s">
        <v>236</v>
      </c>
      <c r="D87" s="284"/>
      <c r="E87" s="285"/>
      <c r="F87" s="34"/>
      <c r="G87" s="118"/>
      <c r="H87" s="122">
        <v>11.3345</v>
      </c>
      <c r="I87" s="122"/>
      <c r="J87" s="166" t="s">
        <v>84</v>
      </c>
      <c r="K87" s="232"/>
      <c r="L87" s="79"/>
      <c r="M87" s="167" t="s">
        <v>237</v>
      </c>
    </row>
    <row r="88" spans="2:13" ht="48" customHeight="1">
      <c r="B88" s="14"/>
      <c r="C88" s="283" t="s">
        <v>238</v>
      </c>
      <c r="D88" s="284"/>
      <c r="E88" s="285"/>
      <c r="F88" s="34"/>
      <c r="G88" s="118"/>
      <c r="H88" s="66">
        <v>6.65</v>
      </c>
      <c r="I88" s="168"/>
      <c r="J88" s="119" t="s">
        <v>18</v>
      </c>
      <c r="K88" s="169"/>
      <c r="L88" s="79"/>
      <c r="M88" s="170" t="s">
        <v>239</v>
      </c>
    </row>
    <row r="89" spans="2:13" ht="50.25" customHeight="1">
      <c r="B89" s="14"/>
      <c r="C89" s="283" t="s">
        <v>145</v>
      </c>
      <c r="D89" s="284"/>
      <c r="E89" s="285"/>
      <c r="F89" s="34"/>
      <c r="G89" s="118"/>
      <c r="H89" s="66">
        <v>15</v>
      </c>
      <c r="I89" s="66"/>
      <c r="J89" s="119" t="s">
        <v>240</v>
      </c>
      <c r="K89" s="169" t="s">
        <v>147</v>
      </c>
      <c r="L89" s="79"/>
      <c r="M89" s="171" t="s">
        <v>241</v>
      </c>
    </row>
    <row r="90" spans="2:15" s="3" customFormat="1" ht="33.75" customHeight="1">
      <c r="B90" s="146"/>
      <c r="C90" s="283" t="s">
        <v>242</v>
      </c>
      <c r="D90" s="284"/>
      <c r="E90" s="285"/>
      <c r="F90" s="34"/>
      <c r="G90" s="118"/>
      <c r="H90" s="66">
        <v>80</v>
      </c>
      <c r="I90" s="168"/>
      <c r="J90" s="113" t="s">
        <v>243</v>
      </c>
      <c r="K90" s="113"/>
      <c r="L90" s="168"/>
      <c r="M90" s="172" t="s">
        <v>244</v>
      </c>
      <c r="O90" s="183"/>
    </row>
    <row r="91" spans="2:13" ht="33.75" customHeight="1">
      <c r="B91" s="14"/>
      <c r="C91" s="283" t="s">
        <v>245</v>
      </c>
      <c r="D91" s="284"/>
      <c r="E91" s="285"/>
      <c r="F91" s="32"/>
      <c r="G91" s="53"/>
      <c r="H91" s="51">
        <v>100</v>
      </c>
      <c r="I91" s="51"/>
      <c r="J91" s="173" t="s">
        <v>220</v>
      </c>
      <c r="K91" s="113" t="s">
        <v>246</v>
      </c>
      <c r="L91" s="79"/>
      <c r="M91" s="94" t="s">
        <v>247</v>
      </c>
    </row>
    <row r="92" spans="2:13" ht="60.75" customHeight="1">
      <c r="B92" s="14"/>
      <c r="C92" s="286" t="s">
        <v>248</v>
      </c>
      <c r="D92" s="276"/>
      <c r="E92" s="277"/>
      <c r="F92" s="32"/>
      <c r="G92" s="64"/>
      <c r="H92" s="147">
        <f>130-50</f>
        <v>80</v>
      </c>
      <c r="I92" s="147"/>
      <c r="J92" s="119" t="s">
        <v>249</v>
      </c>
      <c r="K92" s="90" t="s">
        <v>250</v>
      </c>
      <c r="L92" s="79"/>
      <c r="M92" s="174" t="s">
        <v>251</v>
      </c>
    </row>
    <row r="93" spans="2:15" s="5" customFormat="1" ht="33.75" customHeight="1">
      <c r="B93" s="148"/>
      <c r="C93" s="286" t="s">
        <v>252</v>
      </c>
      <c r="D93" s="276"/>
      <c r="E93" s="277"/>
      <c r="F93" s="32"/>
      <c r="G93" s="53"/>
      <c r="H93" s="51">
        <v>199.906127</v>
      </c>
      <c r="I93" s="51"/>
      <c r="J93" s="173" t="s">
        <v>253</v>
      </c>
      <c r="K93" s="169" t="s">
        <v>254</v>
      </c>
      <c r="L93" s="175"/>
      <c r="M93" s="126" t="s">
        <v>255</v>
      </c>
      <c r="O93" s="184"/>
    </row>
    <row r="94" spans="2:13" ht="33.75" customHeight="1">
      <c r="B94" s="14"/>
      <c r="C94" s="275" t="s">
        <v>256</v>
      </c>
      <c r="D94" s="276"/>
      <c r="E94" s="277"/>
      <c r="F94" s="32"/>
      <c r="G94" s="53"/>
      <c r="H94" s="51">
        <v>10</v>
      </c>
      <c r="I94" s="51"/>
      <c r="J94" s="113" t="s">
        <v>224</v>
      </c>
      <c r="K94" s="113" t="s">
        <v>257</v>
      </c>
      <c r="L94" s="176"/>
      <c r="M94" s="177" t="s">
        <v>258</v>
      </c>
    </row>
    <row r="95" spans="1:15" s="6" customFormat="1" ht="42" customHeight="1">
      <c r="A95" s="5"/>
      <c r="B95" s="148"/>
      <c r="C95" s="275" t="s">
        <v>259</v>
      </c>
      <c r="D95" s="276"/>
      <c r="E95" s="277"/>
      <c r="F95" s="149"/>
      <c r="G95" s="150"/>
      <c r="H95" s="151">
        <v>153</v>
      </c>
      <c r="I95" s="151"/>
      <c r="J95" s="113" t="s">
        <v>220</v>
      </c>
      <c r="K95" s="113" t="s">
        <v>260</v>
      </c>
      <c r="L95" s="176"/>
      <c r="M95" s="178" t="s">
        <v>261</v>
      </c>
      <c r="O95" s="185"/>
    </row>
    <row r="96" spans="1:13" ht="33.75" customHeight="1">
      <c r="A96" s="5"/>
      <c r="B96" s="148"/>
      <c r="C96" s="275" t="s">
        <v>262</v>
      </c>
      <c r="D96" s="276"/>
      <c r="E96" s="277"/>
      <c r="F96" s="32"/>
      <c r="G96" s="53"/>
      <c r="H96" s="51">
        <v>178.7187</v>
      </c>
      <c r="I96" s="51"/>
      <c r="J96" s="113" t="s">
        <v>263</v>
      </c>
      <c r="K96" s="113" t="s">
        <v>264</v>
      </c>
      <c r="L96" s="179"/>
      <c r="M96" s="178" t="s">
        <v>265</v>
      </c>
    </row>
    <row r="97" spans="1:13" ht="33.75" customHeight="1">
      <c r="A97" s="5"/>
      <c r="B97" s="148"/>
      <c r="C97" s="275" t="s">
        <v>266</v>
      </c>
      <c r="D97" s="276"/>
      <c r="E97" s="277"/>
      <c r="F97" s="32"/>
      <c r="G97" s="53"/>
      <c r="H97" s="51">
        <v>200</v>
      </c>
      <c r="I97" s="51"/>
      <c r="J97" s="113" t="s">
        <v>267</v>
      </c>
      <c r="K97" s="113" t="s">
        <v>268</v>
      </c>
      <c r="L97" s="179"/>
      <c r="M97" s="178" t="s">
        <v>269</v>
      </c>
    </row>
    <row r="98" spans="1:13" ht="33.75" customHeight="1">
      <c r="A98" s="5"/>
      <c r="B98" s="152"/>
      <c r="C98" s="275" t="s">
        <v>270</v>
      </c>
      <c r="D98" s="276"/>
      <c r="E98" s="277"/>
      <c r="F98" s="32"/>
      <c r="G98" s="53"/>
      <c r="H98" s="51">
        <v>35</v>
      </c>
      <c r="I98" s="51"/>
      <c r="J98" s="113" t="s">
        <v>271</v>
      </c>
      <c r="K98" s="113" t="s">
        <v>272</v>
      </c>
      <c r="L98" s="179"/>
      <c r="M98" s="178" t="s">
        <v>273</v>
      </c>
    </row>
    <row r="99" spans="1:15" s="6" customFormat="1" ht="33.75" customHeight="1">
      <c r="A99" s="5"/>
      <c r="B99" s="152"/>
      <c r="C99" s="275" t="s">
        <v>274</v>
      </c>
      <c r="D99" s="276"/>
      <c r="E99" s="277"/>
      <c r="F99" s="32"/>
      <c r="G99" s="53"/>
      <c r="H99" s="51">
        <v>150</v>
      </c>
      <c r="I99" s="51"/>
      <c r="J99" s="113" t="s">
        <v>263</v>
      </c>
      <c r="K99" s="113" t="s">
        <v>275</v>
      </c>
      <c r="L99" s="176"/>
      <c r="M99" s="178" t="s">
        <v>276</v>
      </c>
      <c r="O99" s="185"/>
    </row>
    <row r="100" spans="1:15" s="6" customFormat="1" ht="33.75" customHeight="1">
      <c r="A100" s="5"/>
      <c r="B100" s="152"/>
      <c r="C100" s="275" t="s">
        <v>277</v>
      </c>
      <c r="D100" s="276"/>
      <c r="E100" s="277"/>
      <c r="F100" s="32"/>
      <c r="G100" s="53"/>
      <c r="H100" s="51">
        <v>40</v>
      </c>
      <c r="I100" s="51"/>
      <c r="J100" s="113" t="s">
        <v>278</v>
      </c>
      <c r="K100" s="113" t="s">
        <v>279</v>
      </c>
      <c r="L100" s="176"/>
      <c r="M100" s="178" t="s">
        <v>280</v>
      </c>
      <c r="O100" s="185"/>
    </row>
    <row r="101" spans="1:15" s="6" customFormat="1" ht="33.75" customHeight="1">
      <c r="A101" s="5"/>
      <c r="B101" s="148"/>
      <c r="C101" s="275" t="s">
        <v>281</v>
      </c>
      <c r="D101" s="276"/>
      <c r="E101" s="277"/>
      <c r="F101" s="32"/>
      <c r="G101" s="53"/>
      <c r="H101" s="51">
        <v>40</v>
      </c>
      <c r="I101" s="51"/>
      <c r="J101" s="113" t="s">
        <v>224</v>
      </c>
      <c r="K101" s="113" t="s">
        <v>225</v>
      </c>
      <c r="L101" s="176"/>
      <c r="M101" s="177" t="s">
        <v>282</v>
      </c>
      <c r="O101" s="185"/>
    </row>
    <row r="102" spans="1:15" s="6" customFormat="1" ht="33.75" customHeight="1">
      <c r="A102" s="5"/>
      <c r="B102" s="148"/>
      <c r="C102" s="275" t="s">
        <v>283</v>
      </c>
      <c r="D102" s="276"/>
      <c r="E102" s="277"/>
      <c r="F102" s="32"/>
      <c r="G102" s="53"/>
      <c r="H102" s="51">
        <v>200</v>
      </c>
      <c r="I102" s="51"/>
      <c r="J102" s="113" t="s">
        <v>271</v>
      </c>
      <c r="K102" s="113" t="s">
        <v>284</v>
      </c>
      <c r="L102" s="176"/>
      <c r="M102" s="178" t="s">
        <v>285</v>
      </c>
      <c r="O102" s="185"/>
    </row>
    <row r="103" spans="1:15" s="6" customFormat="1" ht="33.75" customHeight="1">
      <c r="A103" s="5"/>
      <c r="B103" s="148"/>
      <c r="C103" s="275" t="s">
        <v>286</v>
      </c>
      <c r="D103" s="276"/>
      <c r="E103" s="277"/>
      <c r="F103" s="32"/>
      <c r="G103" s="53"/>
      <c r="H103" s="51">
        <v>120</v>
      </c>
      <c r="I103" s="51"/>
      <c r="J103" s="113" t="s">
        <v>287</v>
      </c>
      <c r="K103" s="113" t="s">
        <v>288</v>
      </c>
      <c r="L103" s="176"/>
      <c r="M103" s="178" t="s">
        <v>289</v>
      </c>
      <c r="O103" s="185"/>
    </row>
    <row r="104" spans="1:15" s="6" customFormat="1" ht="33.75" customHeight="1">
      <c r="A104" s="5"/>
      <c r="B104" s="148"/>
      <c r="C104" s="275" t="s">
        <v>290</v>
      </c>
      <c r="D104" s="276"/>
      <c r="E104" s="277"/>
      <c r="F104" s="32"/>
      <c r="G104" s="53"/>
      <c r="H104" s="51">
        <v>80</v>
      </c>
      <c r="I104" s="51"/>
      <c r="J104" s="113" t="s">
        <v>291</v>
      </c>
      <c r="K104" s="113" t="s">
        <v>292</v>
      </c>
      <c r="L104" s="176"/>
      <c r="M104" s="178" t="s">
        <v>293</v>
      </c>
      <c r="O104" s="185"/>
    </row>
    <row r="105" spans="1:15" s="6" customFormat="1" ht="42" customHeight="1">
      <c r="A105" s="5"/>
      <c r="B105" s="148"/>
      <c r="C105" s="275" t="s">
        <v>294</v>
      </c>
      <c r="D105" s="276"/>
      <c r="E105" s="277"/>
      <c r="F105" s="32"/>
      <c r="G105" s="64"/>
      <c r="H105" s="51">
        <v>300</v>
      </c>
      <c r="I105" s="51"/>
      <c r="J105" s="113" t="s">
        <v>263</v>
      </c>
      <c r="K105" s="113" t="s">
        <v>295</v>
      </c>
      <c r="L105" s="176"/>
      <c r="M105" s="178" t="s">
        <v>296</v>
      </c>
      <c r="O105" s="185"/>
    </row>
    <row r="106" spans="2:13" ht="21.75" customHeight="1">
      <c r="B106" s="278" t="s">
        <v>297</v>
      </c>
      <c r="C106" s="278"/>
      <c r="D106" s="278"/>
      <c r="E106" s="278"/>
      <c r="F106" s="153">
        <f>SUM(F83,F73,F61,F60)</f>
        <v>3833.17</v>
      </c>
      <c r="G106" s="153">
        <f>SUM(G83,G73,G61,G60)</f>
        <v>3925.61</v>
      </c>
      <c r="H106" s="154">
        <f>SUM(H83,H73,H61,H60)</f>
        <v>4505.255927</v>
      </c>
      <c r="I106" s="154">
        <f>SUM(I83,I73,I61,I60)</f>
        <v>-579.6459269999997</v>
      </c>
      <c r="J106" s="107"/>
      <c r="K106" s="107"/>
      <c r="L106" s="79"/>
      <c r="M106" s="98"/>
    </row>
    <row r="107" ht="29.25" customHeight="1">
      <c r="L107" s="180"/>
    </row>
    <row r="108" spans="2:13" ht="54" customHeight="1">
      <c r="B108" s="279"/>
      <c r="C108" s="280"/>
      <c r="D108" s="280"/>
      <c r="E108" s="281"/>
      <c r="F108" s="281"/>
      <c r="G108" s="281"/>
      <c r="H108" s="281"/>
      <c r="I108" s="281"/>
      <c r="J108" s="282"/>
      <c r="K108" s="282"/>
      <c r="L108" s="281"/>
      <c r="M108" s="155"/>
    </row>
    <row r="109" spans="3:13" ht="14.25" customHeight="1">
      <c r="C109" s="156"/>
      <c r="D109" s="156"/>
      <c r="E109" s="157"/>
      <c r="F109" s="158"/>
      <c r="G109" s="158"/>
      <c r="H109" s="158"/>
      <c r="I109" s="158"/>
      <c r="J109" s="181"/>
      <c r="K109" s="181"/>
      <c r="L109" s="158"/>
      <c r="M109" s="182"/>
    </row>
    <row r="110" ht="14.25" customHeight="1">
      <c r="L110" s="180"/>
    </row>
    <row r="111" ht="14.25" customHeight="1">
      <c r="L111" s="180"/>
    </row>
    <row r="112" ht="14.25" customHeight="1">
      <c r="L112" s="180"/>
    </row>
    <row r="113" ht="14.25" customHeight="1">
      <c r="L113" s="180"/>
    </row>
    <row r="114" ht="14.25" customHeight="1">
      <c r="L114" s="180"/>
    </row>
    <row r="115" ht="14.25" customHeight="1">
      <c r="L115" s="180"/>
    </row>
    <row r="116" ht="14.25" customHeight="1">
      <c r="L116" s="180"/>
    </row>
    <row r="117" ht="14.25" customHeight="1">
      <c r="L117" s="180"/>
    </row>
    <row r="118" ht="14.25" customHeight="1">
      <c r="L118" s="180"/>
    </row>
    <row r="119" ht="14.25" customHeight="1">
      <c r="L119" s="180"/>
    </row>
    <row r="120" ht="14.25" customHeight="1">
      <c r="L120" s="180"/>
    </row>
    <row r="121" ht="14.25" customHeight="1">
      <c r="L121" s="180"/>
    </row>
    <row r="122" ht="14.25" customHeight="1">
      <c r="L122" s="180"/>
    </row>
    <row r="123" ht="14.25" customHeight="1">
      <c r="L123" s="180"/>
    </row>
    <row r="124" ht="14.25" customHeight="1">
      <c r="L124" s="180"/>
    </row>
    <row r="125" ht="14.25" customHeight="1">
      <c r="L125" s="180"/>
    </row>
    <row r="126" ht="14.25" customHeight="1">
      <c r="L126" s="180"/>
    </row>
    <row r="127" ht="14.25" customHeight="1">
      <c r="L127" s="180"/>
    </row>
    <row r="128" ht="14.25" customHeight="1">
      <c r="L128" s="180"/>
    </row>
    <row r="129" ht="14.25" customHeight="1">
      <c r="L129" s="180"/>
    </row>
    <row r="130" ht="14.25" customHeight="1">
      <c r="L130" s="180"/>
    </row>
    <row r="131" ht="14.25" customHeight="1">
      <c r="L131" s="180"/>
    </row>
    <row r="132" ht="14.25" customHeight="1">
      <c r="L132" s="180"/>
    </row>
    <row r="133" ht="14.25" customHeight="1">
      <c r="L133" s="180"/>
    </row>
    <row r="134" ht="14.25" customHeight="1">
      <c r="L134" s="180"/>
    </row>
    <row r="135" ht="14.25" customHeight="1">
      <c r="L135" s="180"/>
    </row>
    <row r="136" ht="14.25" customHeight="1">
      <c r="L136" s="180"/>
    </row>
    <row r="137" ht="14.25" customHeight="1">
      <c r="L137" s="180"/>
    </row>
    <row r="138" ht="14.25" customHeight="1">
      <c r="L138" s="180"/>
    </row>
    <row r="139" ht="14.25" customHeight="1">
      <c r="L139" s="180"/>
    </row>
    <row r="140" ht="14.25" customHeight="1">
      <c r="L140" s="180"/>
    </row>
    <row r="141" ht="14.25" customHeight="1">
      <c r="L141" s="180"/>
    </row>
    <row r="142" ht="14.25" customHeight="1">
      <c r="L142" s="180"/>
    </row>
    <row r="143" ht="14.25" customHeight="1">
      <c r="L143" s="180"/>
    </row>
    <row r="144" ht="14.25" customHeight="1">
      <c r="L144" s="180"/>
    </row>
    <row r="145" ht="14.25" customHeight="1">
      <c r="L145" s="180"/>
    </row>
    <row r="146" ht="14.25" customHeight="1">
      <c r="L146" s="180"/>
    </row>
    <row r="147" ht="14.25" customHeight="1">
      <c r="L147" s="180"/>
    </row>
    <row r="148" ht="14.25" customHeight="1">
      <c r="L148" s="180"/>
    </row>
    <row r="149" ht="14.25" customHeight="1">
      <c r="L149" s="180"/>
    </row>
    <row r="150" ht="14.25" customHeight="1">
      <c r="L150" s="180"/>
    </row>
    <row r="151" ht="14.25" customHeight="1">
      <c r="L151" s="180"/>
    </row>
    <row r="152" ht="14.25" customHeight="1">
      <c r="L152" s="180"/>
    </row>
    <row r="153" ht="14.25" customHeight="1">
      <c r="L153" s="180"/>
    </row>
    <row r="154" ht="14.25" customHeight="1">
      <c r="L154" s="180"/>
    </row>
    <row r="155" ht="14.25" customHeight="1">
      <c r="L155" s="180"/>
    </row>
    <row r="156" ht="14.25" customHeight="1">
      <c r="L156" s="180"/>
    </row>
    <row r="157" ht="14.25" customHeight="1">
      <c r="L157" s="180"/>
    </row>
    <row r="158" ht="14.25" customHeight="1">
      <c r="L158" s="180"/>
    </row>
    <row r="159" ht="14.25" customHeight="1">
      <c r="L159" s="180"/>
    </row>
    <row r="160" ht="14.25" customHeight="1">
      <c r="L160" s="180"/>
    </row>
    <row r="161" ht="14.25" customHeight="1">
      <c r="L161" s="180"/>
    </row>
    <row r="162" ht="14.25" customHeight="1">
      <c r="L162" s="180"/>
    </row>
    <row r="163" ht="14.25" customHeight="1">
      <c r="L163" s="180"/>
    </row>
    <row r="164" ht="14.25" customHeight="1">
      <c r="L164" s="180"/>
    </row>
    <row r="165" ht="14.25" customHeight="1">
      <c r="L165" s="180"/>
    </row>
    <row r="166" ht="14.25" customHeight="1">
      <c r="L166" s="180"/>
    </row>
    <row r="167" ht="14.25" customHeight="1">
      <c r="L167" s="180"/>
    </row>
    <row r="168" ht="14.25" customHeight="1">
      <c r="L168" s="180"/>
    </row>
    <row r="169" ht="14.25" customHeight="1">
      <c r="L169" s="180"/>
    </row>
    <row r="170" ht="14.25" customHeight="1">
      <c r="L170" s="180"/>
    </row>
    <row r="171" ht="14.25" customHeight="1">
      <c r="L171" s="180"/>
    </row>
    <row r="172" ht="14.25" customHeight="1">
      <c r="L172" s="180"/>
    </row>
    <row r="173" ht="14.25" customHeight="1">
      <c r="L173" s="180"/>
    </row>
    <row r="174" ht="14.25" customHeight="1">
      <c r="L174" s="180"/>
    </row>
    <row r="175" ht="14.25" customHeight="1">
      <c r="L175" s="180"/>
    </row>
    <row r="176" ht="14.25" customHeight="1">
      <c r="L176" s="180"/>
    </row>
    <row r="177" ht="14.25" customHeight="1">
      <c r="L177" s="180"/>
    </row>
    <row r="178" ht="14.25" customHeight="1">
      <c r="L178" s="180"/>
    </row>
    <row r="179" ht="14.25" customHeight="1">
      <c r="L179" s="180"/>
    </row>
    <row r="180" ht="14.25" customHeight="1">
      <c r="L180" s="180"/>
    </row>
    <row r="181" ht="14.25" customHeight="1">
      <c r="L181" s="180"/>
    </row>
    <row r="182" ht="14.25" customHeight="1">
      <c r="L182" s="180"/>
    </row>
    <row r="183" ht="14.25" customHeight="1">
      <c r="L183" s="180"/>
    </row>
    <row r="184" ht="14.25" customHeight="1">
      <c r="L184" s="180"/>
    </row>
    <row r="185" ht="14.25" customHeight="1">
      <c r="L185" s="180"/>
    </row>
    <row r="186" ht="14.25" customHeight="1">
      <c r="L186" s="180"/>
    </row>
    <row r="187" ht="14.25" customHeight="1">
      <c r="L187" s="180"/>
    </row>
    <row r="188" ht="14.25" customHeight="1">
      <c r="L188" s="180"/>
    </row>
    <row r="189" ht="14.25" customHeight="1">
      <c r="L189" s="180"/>
    </row>
    <row r="190" ht="14.25" customHeight="1">
      <c r="L190" s="180"/>
    </row>
    <row r="191" ht="14.25" customHeight="1">
      <c r="L191" s="180"/>
    </row>
    <row r="192" ht="14.25" customHeight="1">
      <c r="L192" s="180"/>
    </row>
    <row r="193" ht="14.25" customHeight="1">
      <c r="L193" s="180"/>
    </row>
    <row r="194" ht="14.25" customHeight="1">
      <c r="L194" s="180"/>
    </row>
    <row r="195" ht="14.25" customHeight="1">
      <c r="L195" s="180"/>
    </row>
    <row r="196" ht="14.25" customHeight="1">
      <c r="L196" s="180"/>
    </row>
    <row r="197" ht="14.25" customHeight="1">
      <c r="L197" s="180"/>
    </row>
    <row r="198" ht="14.25" customHeight="1">
      <c r="L198" s="180"/>
    </row>
    <row r="199" ht="14.25" customHeight="1">
      <c r="L199" s="180"/>
    </row>
    <row r="200" ht="14.25" customHeight="1">
      <c r="L200" s="180"/>
    </row>
    <row r="201" ht="14.25" customHeight="1">
      <c r="L201" s="180"/>
    </row>
    <row r="202" ht="14.25" customHeight="1">
      <c r="L202" s="180"/>
    </row>
    <row r="203" ht="14.25" customHeight="1">
      <c r="L203" s="180"/>
    </row>
    <row r="204" ht="14.25" customHeight="1">
      <c r="L204" s="180"/>
    </row>
    <row r="205" ht="14.25" customHeight="1">
      <c r="L205" s="180"/>
    </row>
    <row r="206" ht="14.25" customHeight="1">
      <c r="L206" s="180"/>
    </row>
    <row r="207" ht="14.25" customHeight="1">
      <c r="L207" s="180"/>
    </row>
    <row r="208" ht="14.25" customHeight="1">
      <c r="L208" s="180"/>
    </row>
    <row r="209" ht="14.25" customHeight="1">
      <c r="L209" s="180"/>
    </row>
    <row r="210" ht="14.25" customHeight="1">
      <c r="L210" s="180"/>
    </row>
    <row r="211" ht="14.25" customHeight="1">
      <c r="L211" s="180"/>
    </row>
    <row r="212" ht="14.25" customHeight="1">
      <c r="L212" s="180"/>
    </row>
    <row r="213" ht="14.25" customHeight="1">
      <c r="L213" s="180"/>
    </row>
    <row r="214" ht="14.25" customHeight="1">
      <c r="L214" s="180"/>
    </row>
    <row r="215" ht="14.25" customHeight="1">
      <c r="L215" s="180"/>
    </row>
    <row r="216" ht="14.25" customHeight="1">
      <c r="L216" s="180"/>
    </row>
    <row r="217" ht="14.25" customHeight="1">
      <c r="L217" s="180"/>
    </row>
    <row r="218" ht="14.25" customHeight="1">
      <c r="L218" s="180"/>
    </row>
    <row r="219" ht="14.25" customHeight="1">
      <c r="L219" s="180"/>
    </row>
    <row r="220" ht="14.25" customHeight="1">
      <c r="L220" s="180"/>
    </row>
    <row r="221" ht="14.25" customHeight="1">
      <c r="L221" s="180"/>
    </row>
    <row r="222" ht="14.25" customHeight="1">
      <c r="L222" s="180"/>
    </row>
    <row r="223" ht="14.25" customHeight="1">
      <c r="L223" s="180"/>
    </row>
    <row r="224" ht="14.25" customHeight="1">
      <c r="L224" s="180"/>
    </row>
    <row r="225" ht="14.25" customHeight="1">
      <c r="L225" s="180"/>
    </row>
    <row r="226" ht="14.25" customHeight="1">
      <c r="L226" s="180"/>
    </row>
  </sheetData>
  <sheetProtection/>
  <mergeCells count="126">
    <mergeCell ref="G3:G4"/>
    <mergeCell ref="K3:K4"/>
    <mergeCell ref="E16:E17"/>
    <mergeCell ref="E23:E24"/>
    <mergeCell ref="E27:E28"/>
    <mergeCell ref="B1:L1"/>
    <mergeCell ref="B3:E3"/>
    <mergeCell ref="B4:E4"/>
    <mergeCell ref="B5:E5"/>
    <mergeCell ref="B6:E6"/>
    <mergeCell ref="B7:E7"/>
    <mergeCell ref="F3:F4"/>
    <mergeCell ref="D48:E48"/>
    <mergeCell ref="D49:E49"/>
    <mergeCell ref="D52:E52"/>
    <mergeCell ref="B8:E8"/>
    <mergeCell ref="D34:E34"/>
    <mergeCell ref="D35:E35"/>
    <mergeCell ref="D38:E38"/>
    <mergeCell ref="D42:E42"/>
    <mergeCell ref="E9:E13"/>
    <mergeCell ref="D53:E53"/>
    <mergeCell ref="D54:E54"/>
    <mergeCell ref="D55:E55"/>
    <mergeCell ref="D60:E60"/>
    <mergeCell ref="C61:E61"/>
    <mergeCell ref="C78:E78"/>
    <mergeCell ref="C66:D66"/>
    <mergeCell ref="C62:D65"/>
    <mergeCell ref="C67:D67"/>
    <mergeCell ref="C68:D68"/>
    <mergeCell ref="C69:D69"/>
    <mergeCell ref="C70:D70"/>
    <mergeCell ref="C80:E80"/>
    <mergeCell ref="C74:E75"/>
    <mergeCell ref="C81:E81"/>
    <mergeCell ref="C82:E82"/>
    <mergeCell ref="C83:E83"/>
    <mergeCell ref="C71:D71"/>
    <mergeCell ref="C72:D72"/>
    <mergeCell ref="C73:E73"/>
    <mergeCell ref="C76:E76"/>
    <mergeCell ref="C77:E77"/>
    <mergeCell ref="C84:E84"/>
    <mergeCell ref="C85:E85"/>
    <mergeCell ref="C86:E86"/>
    <mergeCell ref="C87:E87"/>
    <mergeCell ref="C88:E88"/>
    <mergeCell ref="C89:E89"/>
    <mergeCell ref="C90:E90"/>
    <mergeCell ref="C91:E91"/>
    <mergeCell ref="C92:E92"/>
    <mergeCell ref="C93:E93"/>
    <mergeCell ref="C94:E94"/>
    <mergeCell ref="C95:E95"/>
    <mergeCell ref="C96:E96"/>
    <mergeCell ref="C97:E97"/>
    <mergeCell ref="C98:E98"/>
    <mergeCell ref="C99:E99"/>
    <mergeCell ref="C100:E100"/>
    <mergeCell ref="C101:E101"/>
    <mergeCell ref="C102:E102"/>
    <mergeCell ref="C103:E103"/>
    <mergeCell ref="C104:E104"/>
    <mergeCell ref="C105:E105"/>
    <mergeCell ref="B106:E106"/>
    <mergeCell ref="B108:D108"/>
    <mergeCell ref="E108:L108"/>
    <mergeCell ref="B32:B83"/>
    <mergeCell ref="C32:C60"/>
    <mergeCell ref="D32:D33"/>
    <mergeCell ref="E62:E65"/>
    <mergeCell ref="G46:G47"/>
    <mergeCell ref="G50:G51"/>
    <mergeCell ref="G62:G65"/>
    <mergeCell ref="G74:G75"/>
    <mergeCell ref="D45:E45"/>
    <mergeCell ref="C79:E79"/>
    <mergeCell ref="G9:G13"/>
    <mergeCell ref="G16:G17"/>
    <mergeCell ref="G23:G24"/>
    <mergeCell ref="G27:G28"/>
    <mergeCell ref="G36:G37"/>
    <mergeCell ref="G39:G41"/>
    <mergeCell ref="H3:H4"/>
    <mergeCell ref="H23:H24"/>
    <mergeCell ref="I3:I4"/>
    <mergeCell ref="I9:I13"/>
    <mergeCell ref="I16:I17"/>
    <mergeCell ref="I23:I24"/>
    <mergeCell ref="I27:I28"/>
    <mergeCell ref="I36:I37"/>
    <mergeCell ref="I39:I41"/>
    <mergeCell ref="I46:I47"/>
    <mergeCell ref="I50:I51"/>
    <mergeCell ref="I62:I65"/>
    <mergeCell ref="J3:J4"/>
    <mergeCell ref="J23:J24"/>
    <mergeCell ref="K23:K24"/>
    <mergeCell ref="K86:K87"/>
    <mergeCell ref="L3:L4"/>
    <mergeCell ref="L16:L17"/>
    <mergeCell ref="L23:L24"/>
    <mergeCell ref="L27:L28"/>
    <mergeCell ref="L36:L37"/>
    <mergeCell ref="L39:L41"/>
    <mergeCell ref="L46:L47"/>
    <mergeCell ref="L50:L51"/>
    <mergeCell ref="L62:L65"/>
    <mergeCell ref="M3:M4"/>
    <mergeCell ref="M23:M24"/>
    <mergeCell ref="M27:M28"/>
    <mergeCell ref="M36:M37"/>
    <mergeCell ref="M39:M41"/>
    <mergeCell ref="M46:M47"/>
    <mergeCell ref="M50:M51"/>
    <mergeCell ref="M62:M65"/>
    <mergeCell ref="B9:D18"/>
    <mergeCell ref="B19:D26"/>
    <mergeCell ref="B27:D31"/>
    <mergeCell ref="D50:E51"/>
    <mergeCell ref="D36:E37"/>
    <mergeCell ref="D39:E41"/>
    <mergeCell ref="D46:E47"/>
    <mergeCell ref="D43:E43"/>
    <mergeCell ref="D44:E44"/>
  </mergeCells>
  <hyperlinks>
    <hyperlink ref="I8" r:id="rId1" display="=SUM(I18,I26,I31,I106)"/>
    <hyperlink ref="L8" r:id="rId2" display="项目结余调整说明"/>
  </hyperlinks>
  <printOptions horizontalCentered="1"/>
  <pageMargins left="0.22" right="0.2" top="0.39" bottom="0.39" header="0.51" footer="0.51"/>
  <pageSetup horizontalDpi="600" verticalDpi="600" orientation="landscape" paperSize="9" scale="64" r:id="rId3"/>
  <rowBreaks count="2" manualBreakCount="2">
    <brk id="53" max="255" man="1"/>
    <brk id="67" max="14"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Root</cp:lastModifiedBy>
  <cp:lastPrinted>2020-07-21T07:21:43Z</cp:lastPrinted>
  <dcterms:created xsi:type="dcterms:W3CDTF">2011-04-27T01:43:14Z</dcterms:created>
  <dcterms:modified xsi:type="dcterms:W3CDTF">2021-01-12T09:00:41Z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2052-10.8.0.6253</vt:lpwstr>
  </property>
</Properties>
</file>